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F:\WJO CASA ESCRITORIO\"/>
    </mc:Choice>
  </mc:AlternateContent>
  <xr:revisionPtr revIDLastSave="1" documentId="11_A5F1AA7E995392E892A7D4D9D53D2BACC219DD79" xr6:coauthVersionLast="47" xr6:coauthVersionMax="47" xr10:uidLastSave="{7B7374FB-C933-41B8-BF04-57F042C44011}"/>
  <bookViews>
    <workbookView xWindow="0" yWindow="0" windowWidth="28800" windowHeight="12180" firstSheet="1" activeTab="1" xr2:uid="{00000000-000D-0000-FFFF-FFFF00000000}"/>
  </bookViews>
  <sheets>
    <sheet name="SB (2)" sheetId="6" state="hidden" r:id="rId1"/>
    <sheet name="SB" sheetId="4" r:id="rId2"/>
    <sheet name="Hoja1" sheetId="5" state="hidden" r:id="rId3"/>
    <sheet name="LC" sheetId="3" state="hidden" r:id="rId4"/>
    <sheet name="S_A" sheetId="2" state="hidden" r:id="rId5"/>
    <sheet name="MC (2)" sheetId="7" state="hidden" r:id="rId6"/>
    <sheet name="MC" sheetId="1"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4" l="1"/>
  <c r="G21" i="7" l="1"/>
  <c r="H21" i="7" l="1"/>
  <c r="I21" i="7" l="1"/>
  <c r="I22" i="7" s="1"/>
  <c r="J40" i="1"/>
  <c r="J41" i="1"/>
  <c r="I38" i="1" l="1"/>
  <c r="J38" i="1" s="1"/>
  <c r="K38" i="1" s="1"/>
  <c r="I39" i="1"/>
  <c r="J39" i="1" s="1"/>
  <c r="K39" i="1" s="1"/>
  <c r="I21" i="1" l="1"/>
  <c r="J21" i="1" s="1"/>
  <c r="K21" i="1" s="1"/>
  <c r="K41" i="1" l="1"/>
  <c r="K43" i="1" s="1"/>
  <c r="E23" i="6" l="1"/>
  <c r="E24" i="6"/>
  <c r="E25" i="6"/>
  <c r="E26" i="6"/>
  <c r="E27" i="6"/>
  <c r="E28" i="6"/>
  <c r="E29" i="6"/>
  <c r="E30" i="6"/>
  <c r="E31" i="6"/>
  <c r="E32" i="6"/>
  <c r="E33" i="6"/>
  <c r="E34" i="6"/>
  <c r="E22" i="6"/>
  <c r="E35" i="6"/>
  <c r="E36" i="6"/>
  <c r="E37" i="6"/>
  <c r="E38" i="6"/>
  <c r="E39" i="6"/>
  <c r="E40" i="6"/>
  <c r="E21" i="6"/>
  <c r="E41" i="6"/>
  <c r="F21" i="4" l="1"/>
  <c r="E23" i="4" s="1"/>
  <c r="F24" i="4" l="1"/>
  <c r="E25" i="4" s="1"/>
  <c r="F21" i="2"/>
  <c r="F27" i="2"/>
  <c r="F28" i="2"/>
  <c r="F29" i="2"/>
  <c r="F30" i="2"/>
  <c r="F31" i="2"/>
  <c r="F32" i="2"/>
  <c r="F33" i="2"/>
  <c r="F34" i="2"/>
  <c r="F35" i="2"/>
  <c r="F36" i="2"/>
  <c r="F37" i="2"/>
  <c r="F38" i="2"/>
  <c r="F39" i="2"/>
  <c r="F40" i="2"/>
  <c r="F42" i="2"/>
  <c r="E21" i="3" l="1"/>
  <c r="F54" i="2"/>
  <c r="E26" i="3"/>
  <c r="E28" i="3"/>
  <c r="E27" i="3"/>
  <c r="E25" i="3"/>
  <c r="E24" i="3"/>
  <c r="E23" i="3"/>
  <c r="E22" i="3"/>
  <c r="D29" i="3" l="1"/>
  <c r="E30" i="3" s="1"/>
  <c r="E31" i="3" s="1"/>
  <c r="E32" i="3"/>
  <c r="E33" i="3" s="1"/>
  <c r="F51" i="2" l="1"/>
  <c r="F52" i="2"/>
  <c r="F53" i="2"/>
  <c r="F50" i="2"/>
  <c r="D34" i="3" l="1"/>
  <c r="F43" i="2"/>
  <c r="F47" i="2"/>
  <c r="F46" i="2"/>
  <c r="F45" i="2"/>
  <c r="F44" i="2"/>
  <c r="F41" i="2"/>
  <c r="F23" i="2"/>
  <c r="F24" i="2"/>
  <c r="F25" i="2"/>
  <c r="F26" i="2"/>
  <c r="F22" i="2"/>
  <c r="F49" i="2"/>
  <c r="F55" i="2"/>
  <c r="F56" i="2"/>
  <c r="F57" i="2"/>
  <c r="F58" i="2"/>
  <c r="E59" i="2" l="1"/>
  <c r="F60" i="2" s="1"/>
  <c r="F61" i="2" l="1"/>
  <c r="F62" i="2" s="1"/>
  <c r="E6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Alba Rosa Pabon Rua</author>
  </authors>
  <commentList>
    <comment ref="G21" authorId="0" shapeId="0" xr:uid="{00000000-0006-0000-0600-000001000000}">
      <text>
        <r>
          <rPr>
            <b/>
            <sz val="9"/>
            <color indexed="81"/>
            <rFont val="Tahoma"/>
            <charset val="1"/>
          </rPr>
          <t xml:space="preserve">DIGITAR VALOR UNITARIO DEL ITEM 1
</t>
        </r>
      </text>
    </comment>
    <comment ref="G38" authorId="0" shapeId="0" xr:uid="{00000000-0006-0000-0600-000002000000}">
      <text>
        <r>
          <rPr>
            <b/>
            <sz val="9"/>
            <color indexed="81"/>
            <rFont val="Tahoma"/>
            <family val="2"/>
          </rPr>
          <t xml:space="preserve">DIGITAR VALOR UNITARIO DEL ITEM 2
</t>
        </r>
      </text>
    </comment>
    <comment ref="G39" authorId="0" shapeId="0" xr:uid="{00000000-0006-0000-0600-000003000000}">
      <text>
        <r>
          <rPr>
            <b/>
            <sz val="9"/>
            <color indexed="81"/>
            <rFont val="Tahoma"/>
            <family val="2"/>
          </rPr>
          <t xml:space="preserve">DIGITAR VALOR UNITARIO DEL ITEM 3
</t>
        </r>
      </text>
    </comment>
  </commentList>
</comments>
</file>

<file path=xl/sharedStrings.xml><?xml version="1.0" encoding="utf-8"?>
<sst xmlns="http://schemas.openxmlformats.org/spreadsheetml/2006/main" count="144" uniqueCount="99">
  <si>
    <t>ITEM</t>
  </si>
  <si>
    <t>CUADRO DE CONSTRUCCION DE PRECIOS</t>
  </si>
  <si>
    <t>%</t>
  </si>
  <si>
    <t>PRECIO 48 HORAS SEMANALES</t>
  </si>
  <si>
    <t>PRECIO 24 HORAS SEMANALES</t>
  </si>
  <si>
    <t>SALARIO</t>
  </si>
  <si>
    <t>RECARGO NOCTURNO</t>
  </si>
  <si>
    <t>HORAS EXTRAS</t>
  </si>
  <si>
    <t>SUBSIDIO DE TRASNPORTE</t>
  </si>
  <si>
    <t>TOTAL SALARIO</t>
  </si>
  <si>
    <t>CESANTIAS</t>
  </si>
  <si>
    <t>PRIMA</t>
  </si>
  <si>
    <t>INTERESES</t>
  </si>
  <si>
    <t>SUBTOTAL</t>
  </si>
  <si>
    <t xml:space="preserve">SALUD </t>
  </si>
  <si>
    <t>PENSION</t>
  </si>
  <si>
    <t>ARL</t>
  </si>
  <si>
    <t>CAJA DE COMPENSACION</t>
  </si>
  <si>
    <t>I.C.B.F</t>
  </si>
  <si>
    <t>SENA</t>
  </si>
  <si>
    <t>VACACIONES</t>
  </si>
  <si>
    <t>UNIFORMES</t>
  </si>
  <si>
    <t>TOTAL MANO DE OBRA</t>
  </si>
  <si>
    <t>VALOR INSUMOS</t>
  </si>
  <si>
    <t>TOTAL</t>
  </si>
  <si>
    <t>DESCRIPCION</t>
  </si>
  <si>
    <t>Unidad de medida</t>
  </si>
  <si>
    <t>CANT</t>
  </si>
  <si>
    <t>PRECIO UNITARIO ANTES IVA</t>
  </si>
  <si>
    <t>VALOR TOTAL ANTES DE IVA</t>
  </si>
  <si>
    <t>1 </t>
  </si>
  <si>
    <t>toner para impresora  referencia TN 890P- HL L6900</t>
  </si>
  <si>
    <t>und</t>
  </si>
  <si>
    <t>Drum Brother DR-890P- GOV 50K /HLL6400/ MFCL6900</t>
  </si>
  <si>
    <t>COSTO DIRECTO</t>
  </si>
  <si>
    <t xml:space="preserve"> IVA </t>
  </si>
  <si>
    <t xml:space="preserve"> TOTAL </t>
  </si>
  <si>
    <t>BASE GRAVABLE (% AIU) SERVICIOS</t>
  </si>
  <si>
    <t>IVA SOBRE SERVICIOS</t>
  </si>
  <si>
    <t>BASE GRAVABLE (% AIU) EQUIPOS</t>
  </si>
  <si>
    <t xml:space="preserve"> IVA (EQUIPOS) </t>
  </si>
  <si>
    <t>U. MED</t>
  </si>
  <si>
    <t xml:space="preserve"> ADMINISTRACIÓN </t>
  </si>
  <si>
    <t xml:space="preserve"> UTILIDAD </t>
  </si>
  <si>
    <t xml:space="preserve"> IVA (SOBRE UTILIDAD) </t>
  </si>
  <si>
    <t>CANTIDAD</t>
  </si>
  <si>
    <t xml:space="preserve">VALOR UNIT </t>
  </si>
  <si>
    <t>%IVA</t>
  </si>
  <si>
    <t>IVA</t>
  </si>
  <si>
    <t>SUBTOTAL + IVA UNIT</t>
  </si>
  <si>
    <t>Toner para impresora  referencia TN 890P- HL L6900</t>
  </si>
  <si>
    <t xml:space="preserve">TOTAL </t>
  </si>
  <si>
    <t>SEDE</t>
  </si>
  <si>
    <t>MCPIO</t>
  </si>
  <si>
    <t>SEDES</t>
  </si>
  <si>
    <t>VALOR UNIT / VR POR SEDE</t>
  </si>
  <si>
    <t>SUBTOTAL + IVA UNIT2</t>
  </si>
  <si>
    <t>PRESTACIÓN DEL SERVICIO DE ÁREA PROTEGIDA EN SEDES JUDICIALES</t>
  </si>
  <si>
    <t>MES</t>
  </si>
  <si>
    <t xml:space="preserve">1. Edificio José Félix de Restrepo - Alpujarra  </t>
  </si>
  <si>
    <t>Carrera 52 No. 42 -73. Del sótano al piso 28</t>
  </si>
  <si>
    <t>MEDELLIN</t>
  </si>
  <si>
    <t>2. Edificio EDATEL</t>
  </si>
  <si>
    <t>Calle 41 #52-28. Del sótano al piso 19</t>
  </si>
  <si>
    <t>3. Edificio Horacio Montoya Gil. Tribunal Superior de Medellín</t>
  </si>
  <si>
    <t>Calle 14 No. 48 -32. Tres (3) torres, del sótano al piso 7</t>
  </si>
  <si>
    <t>4.Centro Comercial Eléctrico</t>
  </si>
  <si>
    <t xml:space="preserve">Carrera 52 No.  43-36. Segundo piso                                                      </t>
  </si>
  <si>
    <t>5. Boulevard de Bolivar</t>
  </si>
  <si>
    <t>Carrera 51 numer 44-53.  Piso 3 - 4 y 6</t>
  </si>
  <si>
    <t>6. Edificio Álvarez Estrada (CONFIAR)</t>
  </si>
  <si>
    <t>Carrera 52 No. 43-52. Pisos 1 y del 3 al 5.</t>
  </si>
  <si>
    <t>7. Edificio Atlas</t>
  </si>
  <si>
    <t>Calle 42 No. 48-55. Pisos del 1 al 2.</t>
  </si>
  <si>
    <t>8. Centro Especializado para Adolescentes "CESPA"</t>
  </si>
  <si>
    <t>Carrera 83 No. 47A47. Pisos del 1 al 2.</t>
  </si>
  <si>
    <t>9. Edificio Autopalacé</t>
  </si>
  <si>
    <t>Carrera 50 No. 54-51. Pisos del 1 al 7</t>
  </si>
  <si>
    <t>10. Edificio Hurbe</t>
  </si>
  <si>
    <t>Carrera 41 No. 36 sur 67. En el 2do piso</t>
  </si>
  <si>
    <t>ENVIGADO</t>
  </si>
  <si>
    <t>11. Edificio Álvaro Medina Ochoa</t>
  </si>
  <si>
    <t>Carrera 43 No. 38 Sur 42.                                    Pisos del 1 al 5</t>
  </si>
  <si>
    <t>12. Juzgados</t>
  </si>
  <si>
    <t>Calle 47 No.  48-57.  Pisos del 1 al 4.</t>
  </si>
  <si>
    <t>BELLO</t>
  </si>
  <si>
    <t>13. Centro Administrativo Municipal "CAMI"</t>
  </si>
  <si>
    <t>Carrera 52  No. 51-40 /51-68.                                                                                               Pisos 1 y del 3 al 5.</t>
  </si>
  <si>
    <t>ITAGUI</t>
  </si>
  <si>
    <t>14. Juzgados</t>
  </si>
  <si>
    <t>Calle 80 Sur No. 60-38.</t>
  </si>
  <si>
    <t>LA ESTRELLA</t>
  </si>
  <si>
    <t>15. Juzgados</t>
  </si>
  <si>
    <t xml:space="preserve">Carrera 45 No. 68 sur 61.                                      Pisos del 1 al 2. </t>
  </si>
  <si>
    <t>SABANETA</t>
  </si>
  <si>
    <t xml:space="preserve">EL SERVICIO DE UN TÉCNICO EN AUXILIAR DE ENFERMERÍA </t>
  </si>
  <si>
    <t>Edificio Horacio Montoya Gil - Tribunal Superior de Medellín</t>
  </si>
  <si>
    <t>Edificio José Félix de Restrepo - Palacio de Justicia</t>
  </si>
  <si>
    <t>PLAZO DEL CONTRATO 4.5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</si>
</sst>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 #,##0.00;\-&quot;$&quot;\ #,##0.00"/>
    <numFmt numFmtId="165" formatCode="_-&quot;$&quot;\ * #,##0.00_-;\-&quot;$&quot;\ * #,##0.00_-;_-&quot;$&quot;\ * &quot;-&quot;??_-;_-@_-"/>
    <numFmt numFmtId="166" formatCode="0.0000"/>
    <numFmt numFmtId="167" formatCode="_-* #,##0_-;\-* #,##0_-;_-* &quot;-&quot;??_-;_-@_-"/>
    <numFmt numFmtId="168" formatCode="_-* #,##0.0_-;\-* #,##0.0_-;_-* &quot;-&quot;??_-;_-@_-"/>
  </numFmts>
  <fonts count="21">
    <font>
      <sz val="11"/>
      <color theme="1"/>
      <name val="Calibri"/>
      <family val="2"/>
      <scheme val="minor"/>
    </font>
    <font>
      <sz val="11"/>
      <color theme="1"/>
      <name val="Calibri"/>
      <family val="2"/>
      <scheme val="minor"/>
    </font>
    <font>
      <sz val="11"/>
      <color rgb="FF000000"/>
      <name val="Arial"/>
      <family val="2"/>
    </font>
    <font>
      <b/>
      <sz val="11"/>
      <color rgb="FF000000"/>
      <name val="Arial"/>
      <family val="2"/>
    </font>
    <font>
      <sz val="11"/>
      <color theme="1"/>
      <name val="Arial"/>
      <family val="2"/>
    </font>
    <font>
      <b/>
      <sz val="14"/>
      <color rgb="FF000000"/>
      <name val="Arial"/>
      <family val="2"/>
    </font>
    <font>
      <sz val="10"/>
      <color rgb="FF000000"/>
      <name val="Arial"/>
      <family val="2"/>
    </font>
    <font>
      <b/>
      <sz val="9"/>
      <color rgb="FF000000"/>
      <name val="Arial"/>
      <family val="2"/>
    </font>
    <font>
      <sz val="11"/>
      <color theme="1"/>
      <name val="Arial"/>
    </font>
    <font>
      <b/>
      <sz val="10"/>
      <color rgb="FF000000"/>
      <name val="Arial"/>
      <family val="2"/>
    </font>
    <font>
      <sz val="10"/>
      <color theme="1"/>
      <name val="Arial"/>
      <family val="2"/>
    </font>
    <font>
      <sz val="10"/>
      <name val="Arial"/>
      <family val="2"/>
    </font>
    <font>
      <b/>
      <sz val="10"/>
      <color theme="1"/>
      <name val="Calibri"/>
      <family val="2"/>
      <scheme val="minor"/>
    </font>
    <font>
      <sz val="10"/>
      <color theme="1"/>
      <name val="Calibri"/>
      <family val="2"/>
      <scheme val="minor"/>
    </font>
    <font>
      <sz val="10"/>
      <color rgb="FF000000"/>
      <name val="Calibri"/>
      <family val="2"/>
      <scheme val="minor"/>
    </font>
    <font>
      <sz val="10"/>
      <color theme="1"/>
      <name val="Calibri"/>
      <scheme val="minor"/>
    </font>
    <font>
      <sz val="10"/>
      <color theme="1"/>
      <name val="Arial"/>
    </font>
    <font>
      <b/>
      <sz val="9"/>
      <color indexed="81"/>
      <name val="Tahoma"/>
      <charset val="1"/>
    </font>
    <font>
      <b/>
      <sz val="9"/>
      <color indexed="81"/>
      <name val="Tahoma"/>
      <family val="2"/>
    </font>
    <font>
      <sz val="11"/>
      <color rgb="FF000000"/>
      <name val="Calibri"/>
      <family val="2"/>
      <scheme val="minor"/>
    </font>
    <font>
      <sz val="11"/>
      <name val="Arial"/>
      <family val="2"/>
    </font>
  </fonts>
  <fills count="11">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rgb="FFFFFFFF"/>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14999847407452621"/>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cellStyleXfs>
  <cellXfs count="127">
    <xf numFmtId="0" fontId="0" fillId="0" borderId="0" xfId="0"/>
    <xf numFmtId="166" fontId="0" fillId="0" borderId="0" xfId="0" applyNumberFormat="1"/>
    <xf numFmtId="0" fontId="3" fillId="0" borderId="0" xfId="0" applyFont="1"/>
    <xf numFmtId="0" fontId="2" fillId="0" borderId="0" xfId="0" applyFont="1"/>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lignment horizontal="justify" vertical="center"/>
    </xf>
    <xf numFmtId="1" fontId="2" fillId="0" borderId="1" xfId="0" applyNumberFormat="1" applyFont="1" applyBorder="1" applyAlignment="1">
      <alignment horizontal="center" vertical="center"/>
    </xf>
    <xf numFmtId="0" fontId="2" fillId="3" borderId="1" xfId="0" applyFont="1" applyFill="1" applyBorder="1" applyAlignment="1">
      <alignment horizontal="justify" vertical="center" wrapText="1"/>
    </xf>
    <xf numFmtId="0" fontId="2" fillId="4"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0" fillId="0" borderId="0" xfId="0" applyAlignment="1">
      <alignment horizontal="right" vertical="center"/>
    </xf>
    <xf numFmtId="0" fontId="0" fillId="0" borderId="1" xfId="0" applyBorder="1" applyAlignment="1">
      <alignment horizontal="center" vertical="center"/>
    </xf>
    <xf numFmtId="0" fontId="0" fillId="6" borderId="1" xfId="0" applyFill="1" applyBorder="1" applyAlignment="1">
      <alignment horizontal="right" vertical="center" wrapText="1"/>
    </xf>
    <xf numFmtId="43" fontId="0" fillId="6" borderId="1" xfId="2" applyFont="1" applyFill="1" applyBorder="1" applyAlignment="1" applyProtection="1">
      <alignment horizontal="right" vertical="center"/>
      <protection locked="0"/>
    </xf>
    <xf numFmtId="43" fontId="0" fillId="6" borderId="1" xfId="2" applyFont="1" applyFill="1" applyBorder="1" applyAlignment="1" applyProtection="1">
      <alignment horizontal="right" vertical="center"/>
      <protection hidden="1"/>
    </xf>
    <xf numFmtId="9" fontId="3" fillId="6" borderId="1" xfId="1" applyFont="1" applyFill="1" applyBorder="1" applyAlignment="1" applyProtection="1">
      <alignment vertical="center" wrapText="1"/>
      <protection locked="0"/>
    </xf>
    <xf numFmtId="164" fontId="3" fillId="6" borderId="1" xfId="3" applyNumberFormat="1" applyFont="1" applyFill="1" applyBorder="1" applyAlignment="1" applyProtection="1">
      <alignment horizontal="right" vertical="center" wrapText="1"/>
      <protection hidden="1"/>
    </xf>
    <xf numFmtId="9" fontId="3" fillId="6" borderId="1" xfId="1" applyFont="1" applyFill="1" applyBorder="1" applyAlignment="1">
      <alignment vertical="center" wrapText="1"/>
    </xf>
    <xf numFmtId="0" fontId="2" fillId="0" borderId="2" xfId="0" applyFont="1" applyBorder="1" applyAlignment="1">
      <alignment horizontal="center" vertical="center"/>
    </xf>
    <xf numFmtId="43" fontId="0" fillId="6" borderId="4" xfId="2" applyFont="1" applyFill="1" applyBorder="1" applyAlignment="1" applyProtection="1">
      <alignment horizontal="right" vertical="center"/>
      <protection locked="0"/>
    </xf>
    <xf numFmtId="0" fontId="0" fillId="0" borderId="5" xfId="0" applyBorder="1" applyAlignment="1">
      <alignment horizontal="center" vertical="center"/>
    </xf>
    <xf numFmtId="0" fontId="2" fillId="7" borderId="2" xfId="0" applyFont="1" applyFill="1" applyBorder="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center" vertical="center"/>
    </xf>
    <xf numFmtId="43" fontId="3" fillId="6" borderId="1" xfId="3" applyNumberFormat="1" applyFont="1" applyFill="1" applyBorder="1" applyAlignment="1" applyProtection="1">
      <alignment horizontal="right" vertical="center" wrapText="1"/>
      <protection hidden="1"/>
    </xf>
    <xf numFmtId="9" fontId="3" fillId="5" borderId="1" xfId="1" applyFont="1" applyFill="1" applyBorder="1" applyAlignment="1" applyProtection="1">
      <alignment vertical="center" wrapText="1"/>
      <protection locked="0"/>
    </xf>
    <xf numFmtId="0" fontId="6" fillId="0" borderId="1" xfId="0" applyFont="1" applyBorder="1" applyAlignment="1">
      <alignment horizontal="right" vertical="center" wrapText="1"/>
    </xf>
    <xf numFmtId="0" fontId="8" fillId="0" borderId="1" xfId="0" applyFont="1" applyBorder="1" applyAlignment="1">
      <alignment horizontal="center" vertical="center"/>
    </xf>
    <xf numFmtId="43" fontId="0" fillId="6" borderId="1" xfId="2" applyFont="1" applyFill="1" applyBorder="1" applyAlignment="1" applyProtection="1">
      <alignment horizontal="right" vertical="center" wrapText="1"/>
      <protection locked="0"/>
    </xf>
    <xf numFmtId="43" fontId="0" fillId="6" borderId="1" xfId="2" applyFont="1" applyFill="1" applyBorder="1" applyAlignment="1" applyProtection="1">
      <alignment horizontal="right" vertical="center" wrapText="1"/>
      <protection hidden="1"/>
    </xf>
    <xf numFmtId="0" fontId="0" fillId="0" borderId="1" xfId="0" applyBorder="1" applyAlignment="1">
      <alignment horizontal="left" vertical="center"/>
    </xf>
    <xf numFmtId="0" fontId="0" fillId="0" borderId="1" xfId="0" applyBorder="1" applyAlignment="1">
      <alignment horizontal="right" vertical="center"/>
    </xf>
    <xf numFmtId="10" fontId="0" fillId="0" borderId="5" xfId="1" applyNumberFormat="1" applyFont="1" applyBorder="1" applyAlignment="1">
      <alignment horizontal="center" vertical="center"/>
    </xf>
    <xf numFmtId="0" fontId="8" fillId="5" borderId="1" xfId="0" applyFont="1" applyFill="1" applyBorder="1" applyAlignment="1">
      <alignment horizontal="center" vertical="center"/>
    </xf>
    <xf numFmtId="0" fontId="0" fillId="5" borderId="1" xfId="0" applyFill="1" applyBorder="1" applyAlignment="1">
      <alignment horizontal="left" vertical="center"/>
    </xf>
    <xf numFmtId="10" fontId="0" fillId="5" borderId="5" xfId="1" applyNumberFormat="1" applyFont="1" applyFill="1" applyBorder="1" applyAlignment="1">
      <alignment horizontal="center" vertical="center"/>
    </xf>
    <xf numFmtId="43" fontId="0" fillId="5" borderId="1" xfId="2" applyFont="1" applyFill="1" applyBorder="1" applyAlignment="1" applyProtection="1">
      <alignment horizontal="right" vertical="center" wrapText="1"/>
      <protection locked="0"/>
    </xf>
    <xf numFmtId="43" fontId="0" fillId="5" borderId="1" xfId="2" applyFont="1" applyFill="1" applyBorder="1" applyAlignment="1" applyProtection="1">
      <alignment horizontal="right" vertical="center" wrapText="1"/>
      <protection hidden="1"/>
    </xf>
    <xf numFmtId="0" fontId="9" fillId="0" borderId="0" xfId="0" applyFont="1" applyAlignment="1">
      <alignment horizontal="center" vertical="center"/>
    </xf>
    <xf numFmtId="0" fontId="9" fillId="0" borderId="0" xfId="0" applyFont="1" applyAlignment="1">
      <alignment vertical="center"/>
    </xf>
    <xf numFmtId="0" fontId="13" fillId="0" borderId="0" xfId="0" applyFont="1"/>
    <xf numFmtId="0" fontId="9" fillId="0" borderId="0" xfId="0" applyFont="1" applyAlignment="1">
      <alignment horizontal="center"/>
    </xf>
    <xf numFmtId="0" fontId="9" fillId="0" borderId="0" xfId="0" applyFont="1"/>
    <xf numFmtId="0" fontId="6" fillId="0" borderId="0" xfId="0" applyFont="1" applyAlignment="1">
      <alignment horizontal="center"/>
    </xf>
    <xf numFmtId="0" fontId="6" fillId="0" borderId="0" xfId="0" applyFont="1" applyAlignment="1">
      <alignment horizontal="left" vertical="center" wrapText="1"/>
    </xf>
    <xf numFmtId="0" fontId="13" fillId="0" borderId="0" xfId="0" applyFont="1" applyAlignment="1">
      <alignment horizontal="center"/>
    </xf>
    <xf numFmtId="0" fontId="13" fillId="0" borderId="0" xfId="0" applyFont="1" applyAlignment="1">
      <alignment horizontal="center" vertical="center"/>
    </xf>
    <xf numFmtId="0" fontId="13" fillId="0" borderId="0" xfId="0" applyFont="1" applyAlignment="1">
      <alignment horizontal="center" vertical="center" wrapText="1"/>
    </xf>
    <xf numFmtId="9" fontId="13" fillId="0" borderId="1" xfId="1" applyFont="1" applyFill="1" applyBorder="1" applyAlignment="1" applyProtection="1">
      <alignment horizontal="center"/>
      <protection locked="0"/>
    </xf>
    <xf numFmtId="0" fontId="6" fillId="0" borderId="1" xfId="0" applyFont="1" applyBorder="1" applyAlignment="1">
      <alignment horizontal="left" vertical="center" wrapText="1"/>
    </xf>
    <xf numFmtId="0" fontId="6" fillId="0" borderId="0" xfId="0" applyFont="1" applyAlignment="1">
      <alignment horizontal="justify" vertical="center" wrapText="1"/>
    </xf>
    <xf numFmtId="10" fontId="13" fillId="0" borderId="0" xfId="1" applyNumberFormat="1" applyFont="1"/>
    <xf numFmtId="43" fontId="13" fillId="0" borderId="0" xfId="2" applyFont="1"/>
    <xf numFmtId="2" fontId="13" fillId="0" borderId="0" xfId="0" applyNumberFormat="1" applyFont="1"/>
    <xf numFmtId="0" fontId="6" fillId="0" borderId="1" xfId="0" applyFont="1" applyBorder="1" applyAlignment="1">
      <alignment horizontal="center" vertical="center" wrapText="1"/>
    </xf>
    <xf numFmtId="0" fontId="14" fillId="0" borderId="1" xfId="0" applyFont="1" applyBorder="1" applyAlignment="1">
      <alignment horizontal="center"/>
    </xf>
    <xf numFmtId="0" fontId="10" fillId="0" borderId="7" xfId="0" applyFont="1" applyBorder="1" applyAlignment="1">
      <alignment horizontal="center" vertical="center"/>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11" fillId="3" borderId="2" xfId="0" applyFont="1" applyFill="1" applyBorder="1" applyAlignment="1">
      <alignment horizontal="left" vertical="center" wrapText="1"/>
    </xf>
    <xf numFmtId="0" fontId="11" fillId="0" borderId="0" xfId="0" applyFont="1" applyAlignment="1">
      <alignment horizontal="left" vertical="center" wrapText="1"/>
    </xf>
    <xf numFmtId="0" fontId="11" fillId="0" borderId="8" xfId="0" applyFont="1" applyBorder="1" applyAlignment="1">
      <alignment horizontal="left"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1" fillId="0" borderId="2" xfId="0" applyFont="1" applyBorder="1" applyAlignment="1">
      <alignment horizontal="left" vertical="center" wrapText="1"/>
    </xf>
    <xf numFmtId="0" fontId="6" fillId="0" borderId="0" xfId="0" applyFont="1" applyAlignment="1">
      <alignment horizontal="center" vertical="center" wrapText="1"/>
    </xf>
    <xf numFmtId="0" fontId="14" fillId="0" borderId="0" xfId="0" applyFont="1" applyAlignment="1">
      <alignment horizontal="center"/>
    </xf>
    <xf numFmtId="43" fontId="13" fillId="6" borderId="1" xfId="2" applyFont="1" applyFill="1" applyBorder="1" applyAlignment="1" applyProtection="1">
      <alignment horizontal="center" vertical="center"/>
    </xf>
    <xf numFmtId="167" fontId="13" fillId="6" borderId="1" xfId="2" applyNumberFormat="1" applyFont="1" applyFill="1" applyBorder="1" applyAlignment="1" applyProtection="1">
      <alignment horizontal="center" vertical="center"/>
    </xf>
    <xf numFmtId="168" fontId="13" fillId="6" borderId="1" xfId="2" applyNumberFormat="1" applyFont="1" applyFill="1" applyBorder="1" applyAlignment="1" applyProtection="1">
      <alignment horizontal="center" vertical="center"/>
    </xf>
    <xf numFmtId="167" fontId="11" fillId="0" borderId="1" xfId="0" applyNumberFormat="1" applyFont="1" applyBorder="1" applyAlignment="1">
      <alignment horizontal="center" vertical="center" wrapText="1"/>
    </xf>
    <xf numFmtId="167" fontId="11" fillId="0" borderId="1" xfId="2" applyNumberFormat="1" applyFont="1" applyFill="1" applyBorder="1" applyAlignment="1" applyProtection="1">
      <alignment horizontal="center" vertical="center" wrapText="1"/>
    </xf>
    <xf numFmtId="167" fontId="13" fillId="0" borderId="1" xfId="2" applyNumberFormat="1" applyFont="1" applyFill="1" applyBorder="1" applyAlignment="1" applyProtection="1">
      <alignment horizontal="center" vertical="center"/>
    </xf>
    <xf numFmtId="43" fontId="13" fillId="0" borderId="1" xfId="2" applyFont="1" applyFill="1" applyBorder="1" applyAlignment="1" applyProtection="1">
      <alignment horizontal="center" vertical="center"/>
    </xf>
    <xf numFmtId="0" fontId="6" fillId="8" borderId="1" xfId="0" applyFont="1" applyFill="1" applyBorder="1" applyAlignment="1">
      <alignment horizontal="center" vertical="center" wrapText="1"/>
    </xf>
    <xf numFmtId="0" fontId="6" fillId="8" borderId="0" xfId="0" applyFont="1" applyFill="1" applyAlignment="1">
      <alignment horizontal="center" wrapText="1"/>
    </xf>
    <xf numFmtId="0" fontId="9" fillId="8" borderId="2" xfId="0" applyFont="1" applyFill="1" applyBorder="1" applyAlignment="1">
      <alignment horizontal="center" vertical="center" wrapText="1"/>
    </xf>
    <xf numFmtId="0" fontId="11" fillId="8" borderId="1" xfId="0" applyFont="1" applyFill="1" applyBorder="1" applyAlignment="1">
      <alignment horizontal="center"/>
    </xf>
    <xf numFmtId="0" fontId="14" fillId="8" borderId="1" xfId="0" applyFont="1" applyFill="1" applyBorder="1" applyAlignment="1">
      <alignment horizontal="center"/>
    </xf>
    <xf numFmtId="167" fontId="13" fillId="8" borderId="1" xfId="2" applyNumberFormat="1" applyFont="1" applyFill="1" applyBorder="1" applyAlignment="1" applyProtection="1">
      <alignment horizontal="center" vertical="center"/>
      <protection locked="0"/>
    </xf>
    <xf numFmtId="9" fontId="13" fillId="8" borderId="1" xfId="1" applyFont="1" applyFill="1" applyBorder="1" applyAlignment="1" applyProtection="1">
      <alignment horizontal="center"/>
      <protection locked="0"/>
    </xf>
    <xf numFmtId="43" fontId="13" fillId="8" borderId="1" xfId="2" applyFont="1" applyFill="1" applyBorder="1" applyAlignment="1" applyProtection="1">
      <alignment horizontal="center" vertical="center"/>
    </xf>
    <xf numFmtId="167" fontId="13" fillId="8" borderId="1" xfId="2" applyNumberFormat="1" applyFont="1" applyFill="1" applyBorder="1" applyAlignment="1" applyProtection="1">
      <alignment horizontal="center" vertical="center"/>
    </xf>
    <xf numFmtId="0" fontId="6" fillId="8" borderId="1" xfId="0" applyFont="1" applyFill="1" applyBorder="1" applyAlignment="1">
      <alignment horizontal="justify" vertical="center" wrapText="1"/>
    </xf>
    <xf numFmtId="0" fontId="11" fillId="8" borderId="9" xfId="0" applyFont="1" applyFill="1" applyBorder="1" applyAlignment="1">
      <alignment horizontal="left" vertical="center" wrapText="1"/>
    </xf>
    <xf numFmtId="0" fontId="11" fillId="8" borderId="0" xfId="0" applyFont="1" applyFill="1" applyAlignment="1">
      <alignment horizontal="left" vertical="center" wrapText="1"/>
    </xf>
    <xf numFmtId="167" fontId="11" fillId="8" borderId="1" xfId="2" applyNumberFormat="1" applyFont="1" applyFill="1" applyBorder="1" applyAlignment="1" applyProtection="1">
      <alignment horizontal="center" vertical="center" wrapText="1"/>
      <protection locked="0"/>
    </xf>
    <xf numFmtId="0" fontId="6" fillId="8" borderId="1" xfId="0" applyFont="1" applyFill="1" applyBorder="1" applyAlignment="1">
      <alignment horizontal="left" vertical="center" wrapText="1"/>
    </xf>
    <xf numFmtId="0" fontId="15" fillId="0" borderId="0" xfId="0" applyFont="1" applyAlignment="1">
      <alignment horizontal="center"/>
    </xf>
    <xf numFmtId="0" fontId="16" fillId="0" borderId="0" xfId="0" applyFont="1"/>
    <xf numFmtId="0" fontId="15" fillId="0" borderId="0" xfId="0" applyFont="1"/>
    <xf numFmtId="0" fontId="15" fillId="0" borderId="0" xfId="0" applyFont="1" applyAlignment="1">
      <alignment horizontal="center" vertical="center"/>
    </xf>
    <xf numFmtId="43" fontId="15" fillId="0" borderId="0" xfId="0" applyNumberFormat="1" applyFont="1" applyProtection="1">
      <protection locked="0"/>
    </xf>
    <xf numFmtId="0" fontId="15" fillId="0" borderId="0" xfId="0" applyFont="1" applyAlignment="1" applyProtection="1">
      <alignment horizontal="center"/>
      <protection locked="0"/>
    </xf>
    <xf numFmtId="167" fontId="15" fillId="6" borderId="0" xfId="0" applyNumberFormat="1" applyFont="1" applyFill="1"/>
    <xf numFmtId="0" fontId="6" fillId="8" borderId="0" xfId="0" applyFont="1" applyFill="1" applyAlignment="1">
      <alignment wrapText="1"/>
    </xf>
    <xf numFmtId="167" fontId="13" fillId="9" borderId="1" xfId="2" applyNumberFormat="1" applyFont="1" applyFill="1" applyBorder="1" applyAlignment="1" applyProtection="1">
      <alignment horizontal="center" vertical="center"/>
      <protection locked="0"/>
    </xf>
    <xf numFmtId="43" fontId="13" fillId="9" borderId="1" xfId="2" applyFont="1" applyFill="1" applyBorder="1" applyAlignment="1" applyProtection="1">
      <alignment horizontal="center" vertical="center"/>
    </xf>
    <xf numFmtId="167" fontId="13" fillId="9" borderId="1" xfId="2" applyNumberFormat="1" applyFont="1" applyFill="1" applyBorder="1" applyAlignment="1" applyProtection="1">
      <alignment horizontal="center" vertical="center"/>
    </xf>
    <xf numFmtId="9" fontId="13" fillId="9" borderId="1" xfId="1" applyFont="1" applyFill="1" applyBorder="1" applyAlignment="1" applyProtection="1">
      <alignment horizontal="center" vertical="center"/>
      <protection locked="0"/>
    </xf>
    <xf numFmtId="167" fontId="15" fillId="0" borderId="0" xfId="0" applyNumberFormat="1" applyFont="1"/>
    <xf numFmtId="0" fontId="19" fillId="0" borderId="1" xfId="0" applyFont="1" applyBorder="1" applyAlignment="1">
      <alignment horizontal="center" vertical="center"/>
    </xf>
    <xf numFmtId="0" fontId="2" fillId="0" borderId="2" xfId="0" applyFont="1" applyBorder="1" applyAlignment="1">
      <alignment horizontal="right" vertical="center" wrapText="1"/>
    </xf>
    <xf numFmtId="0" fontId="20" fillId="0" borderId="4" xfId="0" applyFont="1" applyBorder="1" applyAlignment="1">
      <alignment horizontal="center" vertical="center"/>
    </xf>
    <xf numFmtId="0" fontId="2" fillId="10" borderId="1" xfId="0" applyFont="1" applyFill="1" applyBorder="1" applyAlignment="1">
      <alignment horizontal="justify" vertical="center" wrapText="1"/>
    </xf>
    <xf numFmtId="0" fontId="2" fillId="0" borderId="0" xfId="0" applyFont="1" applyAlignment="1">
      <alignment horizontal="left" vertical="center" wrapText="1"/>
    </xf>
    <xf numFmtId="0" fontId="7" fillId="0" borderId="1" xfId="0" applyFont="1" applyBorder="1" applyAlignment="1">
      <alignment vertical="center" wrapText="1"/>
    </xf>
    <xf numFmtId="0" fontId="7" fillId="0" borderId="10" xfId="0" applyFont="1" applyBorder="1" applyAlignment="1">
      <alignment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0" xfId="0" applyFont="1" applyAlignment="1">
      <alignment wrapText="1"/>
    </xf>
    <xf numFmtId="0" fontId="5" fillId="0" borderId="0" xfId="0" applyFont="1" applyAlignment="1">
      <alignment horizontal="center" vertical="center"/>
    </xf>
    <xf numFmtId="0" fontId="3" fillId="0" borderId="0" xfId="0" applyFont="1" applyAlignment="1">
      <alignment horizont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 fillId="6" borderId="2" xfId="3" applyNumberFormat="1" applyFont="1" applyFill="1" applyBorder="1" applyAlignment="1" applyProtection="1">
      <alignment horizontal="right" vertical="center" wrapText="1"/>
      <protection hidden="1"/>
    </xf>
    <xf numFmtId="164" fontId="3" fillId="6" borderId="4" xfId="3" applyNumberFormat="1" applyFont="1" applyFill="1" applyBorder="1" applyAlignment="1" applyProtection="1">
      <alignment horizontal="right" vertical="center" wrapText="1"/>
      <protection hidden="1"/>
    </xf>
    <xf numFmtId="0" fontId="3" fillId="5" borderId="6" xfId="0" applyFont="1" applyFill="1" applyBorder="1" applyAlignment="1">
      <alignment horizontal="center" vertical="center" wrapText="1"/>
    </xf>
    <xf numFmtId="0" fontId="12" fillId="0" borderId="0" xfId="0" applyFont="1" applyAlignment="1">
      <alignment horizontal="left" vertical="center"/>
    </xf>
    <xf numFmtId="0" fontId="6"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wrapText="1"/>
    </xf>
  </cellXfs>
  <cellStyles count="4">
    <cellStyle name="Millares" xfId="2" builtinId="3"/>
    <cellStyle name="Moneda 2" xfId="3" xr:uid="{00000000-0005-0000-0000-000001000000}"/>
    <cellStyle name="Normal" xfId="0" builtinId="0"/>
    <cellStyle name="Porcentaje" xfId="1" builtinId="5"/>
  </cellStyles>
  <dxfs count="81">
    <dxf>
      <font>
        <strike val="0"/>
        <outline val="0"/>
        <shadow val="0"/>
        <u val="none"/>
        <vertAlign val="baseline"/>
        <sz val="10"/>
      </font>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numFmt numFmtId="167" formatCode="_-* #,##0_-;\-* #,##0_-;_-* &quot;-&quot;??_-;_-@_-"/>
      <fill>
        <patternFill patternType="solid">
          <fgColor indexed="64"/>
          <bgColor theme="4" tint="0.79998168889431442"/>
        </patternFill>
      </fill>
    </dxf>
    <dxf>
      <font>
        <b val="0"/>
        <i val="0"/>
        <strike val="0"/>
        <condense val="0"/>
        <extend val="0"/>
        <outline val="0"/>
        <shadow val="0"/>
        <u val="none"/>
        <vertAlign val="baseline"/>
        <sz val="10"/>
        <color theme="1"/>
        <name val="Calibri"/>
        <scheme val="minor"/>
      </font>
      <numFmt numFmtId="35" formatCode="_-* #,##0.00_-;\-* #,##0.00_-;_-* &quot;-&quot;??_-;_-@_-"/>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numFmt numFmtId="167" formatCode="_-* #,##0_-;\-* #,##0_-;_-* &quot;-&quot;??_-;_-@_-"/>
      <fill>
        <patternFill patternType="solid">
          <fgColor indexed="64"/>
          <bgColor theme="4" tint="0.79998168889431442"/>
        </patternFill>
      </fill>
    </dxf>
    <dxf>
      <font>
        <strike val="0"/>
        <outline val="0"/>
        <shadow val="0"/>
        <u val="none"/>
        <vertAlign val="baseline"/>
        <sz val="10"/>
      </font>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numFmt numFmtId="167" formatCode="_-* #,##0_-;\-* #,##0_-;_-* &quot;-&quot;??_-;_-@_-"/>
      <fill>
        <patternFill patternType="solid">
          <fgColor indexed="64"/>
          <bgColor theme="4" tint="0.79998168889431442"/>
        </patternFill>
      </fill>
    </dxf>
    <dxf>
      <font>
        <strike val="0"/>
        <outline val="0"/>
        <shadow val="0"/>
        <u val="none"/>
        <vertAlign val="baseline"/>
        <sz val="10"/>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protection locked="0" hidden="0"/>
    </dxf>
    <dxf>
      <font>
        <strike val="0"/>
        <outline val="0"/>
        <shadow val="0"/>
        <u val="none"/>
        <vertAlign val="baseline"/>
        <sz val="10"/>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numFmt numFmtId="35" formatCode="_-* #,##0.00_-;\-* #,##0.00_-;_-* &quot;-&quot;??_-;_-@_-"/>
      <protection locked="0" hidden="0"/>
    </dxf>
    <dxf>
      <font>
        <strike val="0"/>
        <outline val="0"/>
        <shadow val="0"/>
        <u val="none"/>
        <vertAlign val="baseline"/>
        <sz val="10"/>
      </font>
      <fill>
        <patternFill patternType="none">
          <fgColor indexed="64"/>
          <bgColor auto="1"/>
        </patternFill>
      </fill>
      <protection locked="1" hidden="0"/>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font>
      <fill>
        <patternFill patternType="none">
          <fgColor indexed="64"/>
          <bgColor auto="1"/>
        </patternFill>
      </fill>
      <protection locked="1" hidden="0"/>
    </dxf>
    <dxf>
      <font>
        <b val="0"/>
        <i val="0"/>
        <strike val="0"/>
        <condense val="0"/>
        <extend val="0"/>
        <outline val="0"/>
        <shadow val="0"/>
        <u val="none"/>
        <vertAlign val="baseline"/>
        <sz val="10"/>
        <color theme="1"/>
        <name val="Calibri"/>
        <scheme val="minor"/>
      </font>
    </dxf>
    <dxf>
      <font>
        <strike val="0"/>
        <outline val="0"/>
        <shadow val="0"/>
        <u val="none"/>
        <vertAlign val="baseline"/>
        <sz val="10"/>
      </font>
      <protection locked="1" hidden="0"/>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000000"/>
        <name val="Arial"/>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dxf>
    <dxf>
      <font>
        <strike val="0"/>
        <outline val="0"/>
        <shadow val="0"/>
        <u val="none"/>
        <vertAlign val="baseline"/>
        <sz val="10"/>
      </font>
      <protection locked="1" hidden="0"/>
    </dxf>
    <dxf>
      <font>
        <b val="0"/>
        <i val="0"/>
        <strike val="0"/>
        <condense val="0"/>
        <extend val="0"/>
        <outline val="0"/>
        <shadow val="0"/>
        <u val="none"/>
        <vertAlign val="baseline"/>
        <sz val="10"/>
        <color theme="1"/>
        <name val="Arial"/>
        <scheme val="none"/>
      </font>
    </dxf>
    <dxf>
      <font>
        <strike val="0"/>
        <outline val="0"/>
        <shadow val="0"/>
        <u val="none"/>
        <vertAlign val="baseline"/>
        <sz val="10"/>
      </font>
      <fill>
        <patternFill patternType="none">
          <fgColor indexed="64"/>
          <bgColor auto="1"/>
        </patternFill>
      </fill>
      <alignment horizontal="center" textRotation="0" indent="0" justifyLastLine="0" shrinkToFit="0" readingOrder="0"/>
      <protection locked="1" hidden="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numFmt numFmtId="167" formatCode="_-* #,##0_-;\-* #,##0_-;_-* &quot;-&quot;??_-;_-@_-"/>
    </dxf>
    <dxf>
      <font>
        <b val="0"/>
        <i val="0"/>
        <strike val="0"/>
        <condense val="0"/>
        <extend val="0"/>
        <outline val="0"/>
        <shadow val="0"/>
        <u val="none"/>
        <vertAlign val="baseline"/>
        <sz val="10"/>
        <color theme="1"/>
        <name val="Calibri"/>
        <scheme val="minor"/>
      </font>
      <numFmt numFmtId="35" formatCode="_-* #,##0.00_-;\-* #,##0.00_-;_-* &quot;-&quot;??_-;_-@_-"/>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numFmt numFmtId="167" formatCode="_-* #,##0_-;\-* #,##0_-;_-* &quot;-&quot;??_-;_-@_-"/>
    </dxf>
    <dxf>
      <font>
        <strike val="0"/>
        <outline val="0"/>
        <shadow val="0"/>
        <u val="none"/>
        <vertAlign val="baseline"/>
        <sz val="10"/>
      </font>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numFmt numFmtId="167" formatCode="_-* #,##0_-;\-* #,##0_-;_-* &quot;-&quot;??_-;_-@_-"/>
    </dxf>
    <dxf>
      <font>
        <strike val="0"/>
        <outline val="0"/>
        <shadow val="0"/>
        <u val="none"/>
        <vertAlign val="baseline"/>
        <sz val="10"/>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protection locked="0" hidden="0"/>
    </dxf>
    <dxf>
      <font>
        <strike val="0"/>
        <outline val="0"/>
        <shadow val="0"/>
        <u val="none"/>
        <vertAlign val="baseline"/>
        <sz val="10"/>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numFmt numFmtId="35" formatCode="_-* #,##0.00_-;\-* #,##0.00_-;_-* &quot;-&quot;??_-;_-@_-"/>
      <protection locked="0" hidden="0"/>
    </dxf>
    <dxf>
      <alignment horizontal="center" vertical="center" textRotation="0" wrapText="0"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dxf>
    <dxf>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0"/>
        <color theme="1"/>
        <name val="Calibri"/>
        <scheme val="minor"/>
      </font>
    </dxf>
    <dxf>
      <font>
        <strike val="0"/>
        <outline val="0"/>
        <shadow val="0"/>
        <u val="none"/>
        <vertAlign val="baseline"/>
        <sz val="11"/>
        <color rgb="FF000000"/>
        <name val="Arial"/>
        <scheme val="none"/>
      </font>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scheme val="none"/>
      </font>
    </dxf>
    <dxf>
      <font>
        <strike val="0"/>
        <outline val="0"/>
        <shadow val="0"/>
        <u val="none"/>
        <vertAlign val="baseline"/>
        <sz val="10"/>
      </font>
      <fill>
        <patternFill patternType="none">
          <fgColor indexed="64"/>
          <bgColor auto="1"/>
        </patternFill>
      </fill>
      <alignment horizontal="center" textRotation="0" indent="0" justifyLastLine="0" shrinkToFit="0" readingOrder="0"/>
      <border outline="0">
        <right style="thin">
          <color indexed="64"/>
        </right>
      </border>
      <protection locked="1" hidden="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name val="Arial"/>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0" indent="0" justifyLastLine="0" shrinkToFit="0" readingOrder="0"/>
    </dxf>
    <dxf>
      <font>
        <b val="0"/>
        <i val="0"/>
        <strike val="0"/>
        <condense val="0"/>
        <extend val="0"/>
        <outline val="0"/>
        <shadow val="0"/>
        <u val="none"/>
        <vertAlign val="baseline"/>
        <sz val="11"/>
        <color rgb="FF000000"/>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dxf>
    <dxf>
      <alignment horizontal="center" vertical="center" textRotation="0" wrapText="1" indent="0" justifyLastLine="0" shrinkToFit="0" readingOrder="0"/>
    </dxf>
    <dxf>
      <border outline="0">
        <right style="thin">
          <color indexed="64"/>
        </right>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4" formatCode="0.00%"/>
      <border outline="0">
        <left style="thin">
          <color indexed="64"/>
        </left>
      </border>
    </dxf>
    <dxf>
      <alignment horizontal="center" vertical="center" textRotation="0" wrapText="0" indent="0" justifyLastLine="0" shrinkToFit="0" readingOrder="0"/>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4</xdr:col>
      <xdr:colOff>1143000</xdr:colOff>
      <xdr:row>18</xdr:row>
      <xdr:rowOff>47625</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33350" y="180975"/>
          <a:ext cx="8086725"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mn-lt"/>
              <a:ea typeface="+mn-ea"/>
              <a:cs typeface="+mn-cs"/>
            </a:rPr>
            <a:t>ANEXO 4</a:t>
          </a:r>
          <a:r>
            <a:rPr lang="es-ES">
              <a:effectLst/>
            </a:rPr>
            <a:t> </a:t>
          </a:r>
        </a:p>
        <a:p>
          <a:pPr algn="ctr" fontAlgn="b"/>
          <a:r>
            <a:rPr lang="es-CO" sz="1100" b="1" i="0">
              <a:solidFill>
                <a:schemeClr val="dk1"/>
              </a:solidFill>
              <a:effectLst/>
              <a:latin typeface="+mn-lt"/>
              <a:ea typeface="+mn-ea"/>
              <a:cs typeface="+mn-cs"/>
            </a:rPr>
            <a:t>CUADRO DE COSTRUCCIÓN DE PRECIOS</a:t>
          </a:r>
          <a:r>
            <a:rPr lang="es-CO" sz="1100" b="0" i="0">
              <a:solidFill>
                <a:schemeClr val="dk1"/>
              </a:solidFill>
              <a:effectLst/>
              <a:latin typeface="+mn-lt"/>
              <a:ea typeface="+mn-ea"/>
              <a:cs typeface="+mn-cs"/>
            </a:rPr>
            <a:t> </a:t>
          </a:r>
          <a:endParaRPr lang="es-ES" sz="1100" b="0" i="0" u="none" strike="noStrike">
            <a:solidFill>
              <a:schemeClr val="dk1"/>
            </a:solidFill>
            <a:effectLst/>
            <a:latin typeface="+mn-lt"/>
            <a:ea typeface="+mn-ea"/>
            <a:cs typeface="+mn-cs"/>
          </a:endParaRPr>
        </a:p>
        <a:p>
          <a:pPr fontAlgn="b"/>
          <a:r>
            <a:rPr lang="es-ES" sz="1100" b="0" i="0" u="none" strike="noStrike">
              <a:solidFill>
                <a:schemeClr val="dk1"/>
              </a:solidFill>
              <a:effectLst/>
              <a:latin typeface="+mn-lt"/>
              <a:ea typeface="+mn-ea"/>
              <a:cs typeface="+mn-cs"/>
            </a:rPr>
            <a:t>Ciudad y Fecha</a:t>
          </a:r>
          <a:r>
            <a:rPr lang="es-ES"/>
            <a:t> </a:t>
          </a: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r>
            <a:rPr lang="es-ES" sz="1100" b="0" i="0" u="none" strike="noStrike">
              <a:solidFill>
                <a:schemeClr val="dk1"/>
              </a:solidFill>
              <a:effectLst/>
              <a:latin typeface="+mn-lt"/>
              <a:ea typeface="+mn-ea"/>
              <a:cs typeface="+mn-cs"/>
            </a:rPr>
            <a:t>Señores: </a:t>
          </a:r>
        </a:p>
        <a:p>
          <a:pPr fontAlgn="ctr"/>
          <a:r>
            <a:rPr lang="es-ES" sz="1100" b="1" i="0" u="none" strike="noStrike">
              <a:solidFill>
                <a:schemeClr val="dk1"/>
              </a:solidFill>
              <a:effectLst/>
              <a:latin typeface="+mn-lt"/>
              <a:ea typeface="+mn-ea"/>
              <a:cs typeface="+mn-cs"/>
            </a:rPr>
            <a:t>DIRECCIÓN SECCIONAL DE ADMINISTRACIÓN JUDICIAL MEDELLÍN </a:t>
          </a:r>
        </a:p>
        <a:p>
          <a:pPr fontAlgn="ctr"/>
          <a:r>
            <a:rPr lang="es-ES" sz="1100" b="0" i="0" u="none" strike="noStrike">
              <a:solidFill>
                <a:schemeClr val="dk1"/>
              </a:solidFill>
              <a:effectLst/>
              <a:latin typeface="+mn-lt"/>
              <a:ea typeface="+mn-ea"/>
              <a:cs typeface="+mn-cs"/>
            </a:rPr>
            <a:t>Medellín, Antioquia </a:t>
          </a:r>
        </a:p>
        <a:p>
          <a:endParaRPr lang="es-ES" sz="1100" b="1" i="0" u="none" strike="noStrike">
            <a:solidFill>
              <a:schemeClr val="dk1"/>
            </a:solidFill>
            <a:effectLst/>
            <a:latin typeface="+mn-lt"/>
            <a:ea typeface="+mn-ea"/>
            <a:cs typeface="+mn-cs"/>
          </a:endParaRPr>
        </a:p>
        <a:p>
          <a:endParaRPr lang="es-ES" sz="1100" b="1" i="0" u="none" strike="noStrike">
            <a:solidFill>
              <a:schemeClr val="dk1"/>
            </a:solidFill>
            <a:effectLst/>
            <a:latin typeface="+mn-lt"/>
            <a:ea typeface="+mn-ea"/>
            <a:cs typeface="+mn-cs"/>
          </a:endParaRPr>
        </a:p>
        <a:p>
          <a:r>
            <a:rPr lang="es-ES" sz="1100" b="1" i="0" u="none" strike="noStrike">
              <a:solidFill>
                <a:schemeClr val="dk1"/>
              </a:solidFill>
              <a:effectLst/>
              <a:latin typeface="+mn-lt"/>
              <a:ea typeface="+mn-ea"/>
              <a:cs typeface="+mn-cs"/>
            </a:rPr>
            <a:t>REFERENCIA: Proceso de Selección Abreviada Número ___________________</a:t>
          </a:r>
          <a:r>
            <a:rPr lang="es-ES" sz="1100" b="0" i="0" u="none" strike="noStrike">
              <a:solidFill>
                <a:schemeClr val="dk1"/>
              </a:solidFill>
              <a:effectLst/>
              <a:latin typeface="+mn-lt"/>
              <a:ea typeface="+mn-ea"/>
              <a:cs typeface="+mn-cs"/>
            </a:rPr>
            <a:t> </a:t>
          </a: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Yo, -------------------------------------, identificado con cedula de ciudadanía número ____________________ actuando como representante legal de _____________________________, con Nit número ______________, </a:t>
          </a:r>
          <a:r>
            <a:rPr lang="es-CO" sz="1100" b="0" i="0">
              <a:solidFill>
                <a:schemeClr val="dk1"/>
              </a:solidFill>
              <a:effectLst/>
              <a:latin typeface="+mn-lt"/>
              <a:ea typeface="+mn-ea"/>
              <a:cs typeface="+mn-cs"/>
            </a:rPr>
            <a:t>presento el siguiente cuadro de construcción de precios:  </a:t>
          </a:r>
          <a:r>
            <a:rPr lang="es-ES" sz="1100" b="0" i="0" u="none" strike="noStrike">
              <a:solidFill>
                <a:schemeClr val="dk1"/>
              </a:solidFill>
              <a:effectLst/>
              <a:latin typeface="+mn-lt"/>
              <a:ea typeface="+mn-ea"/>
              <a:cs typeface="+mn-cs"/>
            </a:rPr>
            <a:t>   </a:t>
          </a:r>
          <a:endParaRPr lang="es-CO" sz="1100"/>
        </a:p>
      </xdr:txBody>
    </xdr:sp>
    <xdr:clientData/>
  </xdr:twoCellAnchor>
  <xdr:twoCellAnchor editAs="oneCell">
    <xdr:from>
      <xdr:col>0</xdr:col>
      <xdr:colOff>295275</xdr:colOff>
      <xdr:row>0</xdr:row>
      <xdr:rowOff>266700</xdr:rowOff>
    </xdr:from>
    <xdr:to>
      <xdr:col>1</xdr:col>
      <xdr:colOff>2114550</xdr:colOff>
      <xdr:row>3</xdr:row>
      <xdr:rowOff>170180</xdr:rowOff>
    </xdr:to>
    <xdr:pic>
      <xdr:nvPicPr>
        <xdr:cNvPr id="3" name="Imagen 2" descr="Logo CSJ RGB_0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2390775" cy="789305"/>
        </a:xfrm>
        <a:prstGeom prst="rect">
          <a:avLst/>
        </a:prstGeom>
        <a:noFill/>
        <a:ln>
          <a:noFill/>
        </a:ln>
      </xdr:spPr>
    </xdr:pic>
    <xdr:clientData/>
  </xdr:twoCellAnchor>
  <xdr:twoCellAnchor>
    <xdr:from>
      <xdr:col>0</xdr:col>
      <xdr:colOff>76200</xdr:colOff>
      <xdr:row>42</xdr:row>
      <xdr:rowOff>66676</xdr:rowOff>
    </xdr:from>
    <xdr:to>
      <xdr:col>5</xdr:col>
      <xdr:colOff>0</xdr:colOff>
      <xdr:row>64</xdr:row>
      <xdr:rowOff>38100</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76200" y="9867901"/>
          <a:ext cx="7972425" cy="4162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Atentamente,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C.C. N°: _________________________ de __________________ (anexar copia)</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 del NIT (consorcio o unión temporal o de la(s) firma(s):_____________Anexar copia(s)</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Dirección: 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Telefax: 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Ciudad: 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E mail 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5</xdr:col>
      <xdr:colOff>1143000</xdr:colOff>
      <xdr:row>18</xdr:row>
      <xdr:rowOff>47625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33350" y="180975"/>
          <a:ext cx="8086725"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mn-lt"/>
              <a:ea typeface="+mn-ea"/>
              <a:cs typeface="+mn-cs"/>
            </a:rPr>
            <a:t>ANEXO 4</a:t>
          </a:r>
          <a:r>
            <a:rPr lang="es-ES">
              <a:effectLst/>
            </a:rPr>
            <a:t> </a:t>
          </a:r>
        </a:p>
        <a:p>
          <a:pPr algn="ctr" fontAlgn="b"/>
          <a:r>
            <a:rPr lang="es-ES" sz="1100" b="1" i="0" u="none" strike="noStrike">
              <a:solidFill>
                <a:schemeClr val="dk1"/>
              </a:solidFill>
              <a:effectLst/>
              <a:latin typeface="+mn-lt"/>
              <a:ea typeface="+mn-ea"/>
              <a:cs typeface="+mn-cs"/>
            </a:rPr>
            <a:t>PROPUESTA ECONÓMICA </a:t>
          </a:r>
          <a:r>
            <a:rPr lang="es-ES">
              <a:effectLst/>
            </a:rPr>
            <a:t> </a:t>
          </a:r>
          <a:endParaRPr lang="es-ES" sz="1100" b="0" i="0" u="none" strike="noStrike">
            <a:solidFill>
              <a:schemeClr val="dk1"/>
            </a:solidFill>
            <a:effectLst/>
            <a:latin typeface="+mn-lt"/>
            <a:ea typeface="+mn-ea"/>
            <a:cs typeface="+mn-cs"/>
          </a:endParaRPr>
        </a:p>
        <a:p>
          <a:pPr fontAlgn="b"/>
          <a:endParaRPr lang="es-ES" sz="1100" b="0" i="0" u="none" strike="noStrike">
            <a:solidFill>
              <a:schemeClr val="dk1"/>
            </a:solidFill>
            <a:effectLst/>
            <a:latin typeface="+mn-lt"/>
            <a:ea typeface="+mn-ea"/>
            <a:cs typeface="+mn-cs"/>
          </a:endParaRPr>
        </a:p>
        <a:p>
          <a:pPr fontAlgn="b"/>
          <a:r>
            <a:rPr lang="es-ES" sz="1100" b="0" i="0" u="none" strike="noStrike">
              <a:solidFill>
                <a:schemeClr val="dk1"/>
              </a:solidFill>
              <a:effectLst/>
              <a:latin typeface="+mn-lt"/>
              <a:ea typeface="+mn-ea"/>
              <a:cs typeface="+mn-cs"/>
            </a:rPr>
            <a:t>Ciudad y Fecha</a:t>
          </a:r>
          <a:r>
            <a:rPr lang="es-ES"/>
            <a:t> </a:t>
          </a: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r>
            <a:rPr lang="es-ES" sz="1100" b="0" i="0" u="none" strike="noStrike">
              <a:solidFill>
                <a:schemeClr val="dk1"/>
              </a:solidFill>
              <a:effectLst/>
              <a:latin typeface="+mn-lt"/>
              <a:ea typeface="+mn-ea"/>
              <a:cs typeface="+mn-cs"/>
            </a:rPr>
            <a:t>Señores: </a:t>
          </a:r>
        </a:p>
        <a:p>
          <a:pPr fontAlgn="ctr"/>
          <a:r>
            <a:rPr lang="es-ES" sz="1100" b="1" i="0" u="none" strike="noStrike">
              <a:solidFill>
                <a:schemeClr val="dk1"/>
              </a:solidFill>
              <a:effectLst/>
              <a:latin typeface="+mn-lt"/>
              <a:ea typeface="+mn-ea"/>
              <a:cs typeface="+mn-cs"/>
            </a:rPr>
            <a:t>DIRECCIÓN SECCIONAL DE ADMINISTRACIÓN JUDICIAL MEDELLÍN </a:t>
          </a:r>
        </a:p>
        <a:p>
          <a:pPr fontAlgn="ctr"/>
          <a:r>
            <a:rPr lang="es-ES" sz="1100" b="0" i="0" u="none" strike="noStrike">
              <a:solidFill>
                <a:schemeClr val="dk1"/>
              </a:solidFill>
              <a:effectLst/>
              <a:latin typeface="+mn-lt"/>
              <a:ea typeface="+mn-ea"/>
              <a:cs typeface="+mn-cs"/>
            </a:rPr>
            <a:t>Medellín, Antioquia </a:t>
          </a:r>
        </a:p>
        <a:p>
          <a:endParaRPr lang="es-ES" sz="1100" b="1" i="0" u="none" strike="noStrike">
            <a:solidFill>
              <a:schemeClr val="dk1"/>
            </a:solidFill>
            <a:effectLst/>
            <a:latin typeface="+mn-lt"/>
            <a:ea typeface="+mn-ea"/>
            <a:cs typeface="+mn-cs"/>
          </a:endParaRPr>
        </a:p>
        <a:p>
          <a:endParaRPr lang="es-ES" sz="1100" b="1" i="0" u="none" strike="noStrike">
            <a:solidFill>
              <a:schemeClr val="dk1"/>
            </a:solidFill>
            <a:effectLst/>
            <a:latin typeface="+mn-lt"/>
            <a:ea typeface="+mn-ea"/>
            <a:cs typeface="+mn-cs"/>
          </a:endParaRPr>
        </a:p>
        <a:p>
          <a:r>
            <a:rPr lang="es-ES" sz="1100" b="1" i="0" u="none" strike="noStrike">
              <a:solidFill>
                <a:schemeClr val="dk1"/>
              </a:solidFill>
              <a:effectLst/>
              <a:latin typeface="+mn-lt"/>
              <a:ea typeface="+mn-ea"/>
              <a:cs typeface="+mn-cs"/>
            </a:rPr>
            <a:t>REFERENCIA: Proceso de Selección abreviada Subasta Inversa Número ___________________</a:t>
          </a:r>
          <a:r>
            <a:rPr lang="es-ES" sz="1100" b="0" i="0" u="none" strike="noStrike">
              <a:solidFill>
                <a:schemeClr val="dk1"/>
              </a:solidFill>
              <a:effectLst/>
              <a:latin typeface="+mn-lt"/>
              <a:ea typeface="+mn-ea"/>
              <a:cs typeface="+mn-cs"/>
            </a:rPr>
            <a:t> </a:t>
          </a: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Yo, -------------------------------------_, identificado con cedula de ciudadanía número ____________________ actuando como representante legal de _____________________________, con Nit número ______________, manifiesto que el valor de la propuesta económica se estima en la suma de $  __________________, discriminada de la siguiente forma:   </a:t>
          </a:r>
          <a:endParaRPr lang="es-CO" sz="1100"/>
        </a:p>
      </xdr:txBody>
    </xdr:sp>
    <xdr:clientData/>
  </xdr:twoCellAnchor>
  <xdr:twoCellAnchor editAs="oneCell">
    <xdr:from>
      <xdr:col>0</xdr:col>
      <xdr:colOff>295275</xdr:colOff>
      <xdr:row>0</xdr:row>
      <xdr:rowOff>266700</xdr:rowOff>
    </xdr:from>
    <xdr:to>
      <xdr:col>1</xdr:col>
      <xdr:colOff>2114550</xdr:colOff>
      <xdr:row>3</xdr:row>
      <xdr:rowOff>170180</xdr:rowOff>
    </xdr:to>
    <xdr:pic>
      <xdr:nvPicPr>
        <xdr:cNvPr id="3" name="Imagen 2" descr="Logo CSJ RGB_0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2390775" cy="789305"/>
        </a:xfrm>
        <a:prstGeom prst="rect">
          <a:avLst/>
        </a:prstGeom>
        <a:noFill/>
        <a:ln>
          <a:noFill/>
        </a:ln>
      </xdr:spPr>
    </xdr:pic>
    <xdr:clientData/>
  </xdr:twoCellAnchor>
  <xdr:twoCellAnchor>
    <xdr:from>
      <xdr:col>0</xdr:col>
      <xdr:colOff>76200</xdr:colOff>
      <xdr:row>26</xdr:row>
      <xdr:rowOff>66676</xdr:rowOff>
    </xdr:from>
    <xdr:to>
      <xdr:col>5</xdr:col>
      <xdr:colOff>1095375</xdr:colOff>
      <xdr:row>74</xdr:row>
      <xdr:rowOff>123825</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76200" y="7410451"/>
          <a:ext cx="8972550" cy="9210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s-CO" sz="1100" b="1" i="0">
              <a:solidFill>
                <a:schemeClr val="dk1"/>
              </a:solidFill>
              <a:effectLst/>
              <a:latin typeface="+mn-lt"/>
              <a:ea typeface="+mn-ea"/>
              <a:cs typeface="+mn-cs"/>
            </a:rPr>
            <a:t>Nota 1: </a:t>
          </a:r>
          <a:r>
            <a:rPr lang="es-CO" sz="1100" b="0" i="0">
              <a:solidFill>
                <a:schemeClr val="dk1"/>
              </a:solidFill>
              <a:effectLst/>
              <a:latin typeface="+mn-lt"/>
              <a:ea typeface="+mn-ea"/>
              <a:cs typeface="+mn-cs"/>
            </a:rPr>
            <a:t>Los proponentes no podrán exceder el </a:t>
          </a:r>
          <a:r>
            <a:rPr lang="es-CO" sz="1100" b="1" i="0">
              <a:solidFill>
                <a:schemeClr val="dk1"/>
              </a:solidFill>
              <a:effectLst/>
              <a:latin typeface="+mn-lt"/>
              <a:ea typeface="+mn-ea"/>
              <a:cs typeface="+mn-cs"/>
            </a:rPr>
            <a:t>VALOR UNITARIO PROMEDIO (ANTES DE IVA) DE CADA ÍTEM, </a:t>
          </a:r>
          <a:r>
            <a:rPr lang="es-CO" sz="1100" b="0" i="0">
              <a:solidFill>
                <a:schemeClr val="dk1"/>
              </a:solidFill>
              <a:effectLst/>
              <a:latin typeface="+mn-lt"/>
              <a:ea typeface="+mn-ea"/>
              <a:cs typeface="+mn-cs"/>
            </a:rPr>
            <a:t>ni el valor del presupuesto oficial establecido en el estudio de mercado, so pena de rechazo. </a:t>
          </a:r>
          <a:r>
            <a:rPr lang="es-CO" sz="1100" b="1" i="0" u="sng">
              <a:solidFill>
                <a:schemeClr val="dk1"/>
              </a:solidFill>
              <a:effectLst/>
              <a:latin typeface="+mn-lt"/>
              <a:ea typeface="+mn-ea"/>
              <a:cs typeface="+mn-cs"/>
            </a:rPr>
            <a:t>En todo caso la propuesta económica será evaluada con el precio unitario antes de IVA</a:t>
          </a:r>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El valor ofertado más el impuesto al valor agregado a que haya lugar dependiendo del régimen aplicable, no podrá superar el presupuesto oficial (Precio Estimado) establecido para la contratación.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2</a:t>
          </a:r>
          <a:r>
            <a:rPr lang="es-CO" sz="1100" b="1" i="1">
              <a:solidFill>
                <a:schemeClr val="dk1"/>
              </a:solidFill>
              <a:effectLst/>
              <a:latin typeface="+mn-lt"/>
              <a:ea typeface="+mn-ea"/>
              <a:cs typeface="+mn-cs"/>
            </a:rPr>
            <a:t>: </a:t>
          </a:r>
          <a:r>
            <a:rPr lang="es-CO" sz="1100" b="0" i="0">
              <a:solidFill>
                <a:schemeClr val="dk1"/>
              </a:solidFill>
              <a:effectLst/>
              <a:latin typeface="+mn-lt"/>
              <a:ea typeface="+mn-ea"/>
              <a:cs typeface="+mn-cs"/>
            </a:rPr>
            <a:t>El contrato se celebrará por el valor total del presupuesto oficial, incluido el valor del IVA y demás contribuciones de ley que asciende a la suma de </a:t>
          </a:r>
          <a:r>
            <a:rPr lang="es-CO" sz="1100" b="1" i="0">
              <a:solidFill>
                <a:schemeClr val="dk1"/>
              </a:solidFill>
              <a:effectLst/>
              <a:latin typeface="+mn-lt"/>
              <a:ea typeface="+mn-ea"/>
              <a:cs typeface="+mn-cs"/>
            </a:rPr>
            <a:t>CUATROCIENTOS CINCUENTA Y UN MILLONES NOVECIENTOS SETENTA Y TRES MIL DOSCIENTOS PESOS M/CTE</a:t>
          </a:r>
          <a:r>
            <a:rPr lang="es-CO" sz="1100" b="0" i="0">
              <a:solidFill>
                <a:schemeClr val="dk1"/>
              </a:solidFill>
              <a:effectLst/>
              <a:latin typeface="+mn-lt"/>
              <a:ea typeface="+mn-ea"/>
              <a:cs typeface="+mn-cs"/>
            </a:rPr>
            <a:t> </a:t>
          </a:r>
          <a:r>
            <a:rPr lang="es-CO" sz="1100" b="1" i="0">
              <a:solidFill>
                <a:schemeClr val="dk1"/>
              </a:solidFill>
              <a:effectLst/>
              <a:latin typeface="+mn-lt"/>
              <a:ea typeface="+mn-ea"/>
              <a:cs typeface="+mn-cs"/>
            </a:rPr>
            <a:t>($451.973.200.00),</a:t>
          </a:r>
          <a:r>
            <a:rPr lang="es-CO" sz="1100" b="0" i="0">
              <a:solidFill>
                <a:schemeClr val="dk1"/>
              </a:solidFill>
              <a:effectLst/>
              <a:latin typeface="+mn-lt"/>
              <a:ea typeface="+mn-ea"/>
              <a:cs typeface="+mn-cs"/>
            </a:rPr>
            <a:t> </a:t>
          </a:r>
          <a:r>
            <a:rPr lang="es-CO" sz="1100" b="1" i="1" u="sng">
              <a:solidFill>
                <a:schemeClr val="dk1"/>
              </a:solidFill>
              <a:effectLst/>
              <a:latin typeface="+mn-lt"/>
              <a:ea typeface="+mn-ea"/>
              <a:cs typeface="+mn-cs"/>
            </a:rPr>
            <a:t>y se ejecutará de acuerdo a las necesidades del servicio, según los precios de la propuesta económica presentada por el contratista</a:t>
          </a:r>
          <a:r>
            <a:rPr lang="es-CO" sz="1100" b="0" i="1">
              <a:solidFill>
                <a:schemeClr val="dk1"/>
              </a:solidFill>
              <a:effectLst/>
              <a:latin typeface="+mn-lt"/>
              <a:ea typeface="+mn-ea"/>
              <a:cs typeface="+mn-cs"/>
            </a:rPr>
            <a:t>.</a:t>
          </a:r>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3:</a:t>
          </a:r>
          <a:r>
            <a:rPr lang="es-CO" sz="1100" b="0" i="0">
              <a:solidFill>
                <a:schemeClr val="dk1"/>
              </a:solidFill>
              <a:effectLst/>
              <a:latin typeface="+mn-lt"/>
              <a:ea typeface="+mn-ea"/>
              <a:cs typeface="+mn-cs"/>
            </a:rPr>
            <a:t> La diferencia entre el valor de la oferta del proponente que resultare ganador del evento de subasta y el presupuesto oficial, será destinada a atender mayores cantidades de bienes relacionados con el objeto del contrato, en caso de ser necesario y según la necesidad, razón por la cual el proponente adjudicatario deberá garantizar el inventario requerido por la entidad.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4: Para la presentación del precio inicial por parte del oferente, se deberá considerar que los precios ofrecidos serán en pesos colombianos, con cifras enteras, en los precios unitarios y totales, incluyendo los conceptos relacionados con esta contratación.</a:t>
          </a:r>
          <a:r>
            <a:rPr lang="es-CO" sz="1100" b="0" i="0">
              <a:solidFill>
                <a:schemeClr val="dk1"/>
              </a:solidFill>
              <a:effectLst/>
              <a:latin typeface="+mn-lt"/>
              <a:ea typeface="+mn-ea"/>
              <a:cs typeface="+mn-cs"/>
            </a:rPr>
            <a:t> Los demás conceptos no previstos en la oferta no serán asumidos por la entidad.  </a:t>
          </a:r>
        </a:p>
        <a:p>
          <a:pPr rtl="0" fontAlgn="base"/>
          <a:r>
            <a:rPr lang="es-CO" sz="1100" b="0" i="0">
              <a:solidFill>
                <a:schemeClr val="dk1"/>
              </a:solidFill>
              <a:effectLst/>
              <a:latin typeface="+mn-lt"/>
              <a:ea typeface="+mn-ea"/>
              <a:cs typeface="+mn-cs"/>
            </a:rPr>
            <a:t>Los valores de la propuesta económica deberán presentarse sin decimales; por lo que, si se presenta esta situación, la entidad aproximará el número entero cercano.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5:</a:t>
          </a:r>
          <a:r>
            <a:rPr lang="es-CO" sz="1100" b="0" i="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Sera rechazada la oferta cuando</a:t>
          </a:r>
          <a:r>
            <a:rPr lang="es-CO" sz="1100" b="0" i="0">
              <a:solidFill>
                <a:schemeClr val="dk1"/>
              </a:solidFill>
              <a:effectLst/>
              <a:latin typeface="+mn-lt"/>
              <a:ea typeface="+mn-ea"/>
              <a:cs typeface="+mn-cs"/>
            </a:rPr>
            <a:t>, una vez hecha la corrección por trascripción y/o aritmética, si a ello hubiere lugar, </a:t>
          </a:r>
          <a:r>
            <a:rPr lang="es-CO" sz="1100" b="0" i="0" u="sng">
              <a:solidFill>
                <a:schemeClr val="dk1"/>
              </a:solidFill>
              <a:effectLst/>
              <a:latin typeface="+mn-lt"/>
              <a:ea typeface="+mn-ea"/>
              <a:cs typeface="+mn-cs"/>
            </a:rPr>
            <a:t>la diferencia, en valor absoluto, entre el valor presentado y el nuevo valor corregido supere el uno por ciento (1 %) con respecto al valor total presentado en la propuesta,</a:t>
          </a:r>
          <a:r>
            <a:rPr lang="es-CO" sz="1100" b="0" i="0">
              <a:solidFill>
                <a:schemeClr val="dk1"/>
              </a:solidFill>
              <a:effectLst/>
              <a:latin typeface="+mn-lt"/>
              <a:ea typeface="+mn-ea"/>
              <a:cs typeface="+mn-cs"/>
            </a:rPr>
            <a:t> ya que dicha corrección impacte el valor final de la oferta.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6:</a:t>
          </a:r>
          <a:r>
            <a:rPr lang="es-CO" sz="1100" b="0" i="0">
              <a:solidFill>
                <a:schemeClr val="dk1"/>
              </a:solidFill>
              <a:effectLst/>
              <a:latin typeface="+mn-lt"/>
              <a:ea typeface="+mn-ea"/>
              <a:cs typeface="+mn-cs"/>
            </a:rPr>
            <a:t> Se analizará la artificialidad de los precios de cada uno de los ítems del contrato, de acuerdo con lo establecido en la guía G-MOAB-01 “Guía para el manejo de ofertas artificialmente bajas en Procesos de Contratación”, expedida por Colombia Compra Eficiente. </a:t>
          </a:r>
        </a:p>
        <a:p>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Atentamente,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C.C. N°: _________________________ de __________________ (anexar copia)</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 del NIT (consorcio o unión temporal o de la(s) firma(s):_____________Anexar copia(s)</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Dirección: 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Telefax: 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Ciudad: 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E mail 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4</xdr:col>
      <xdr:colOff>1143000</xdr:colOff>
      <xdr:row>18</xdr:row>
      <xdr:rowOff>47625</xdr:rowOff>
    </xdr:to>
    <xdr:sp macro="" textlink="">
      <xdr:nvSpPr>
        <xdr:cNvPr id="2" name="CuadroTexto 1">
          <a:extLst>
            <a:ext uri="{FF2B5EF4-FFF2-40B4-BE49-F238E27FC236}">
              <a16:creationId xmlns:a16="http://schemas.microsoft.com/office/drawing/2014/main" id="{00000000-0008-0000-0300-000002000000}"/>
            </a:ext>
          </a:extLst>
        </xdr:cNvPr>
        <xdr:cNvSpPr txBox="1"/>
      </xdr:nvSpPr>
      <xdr:spPr>
        <a:xfrm>
          <a:off x="133350" y="180975"/>
          <a:ext cx="8848725"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mn-lt"/>
              <a:ea typeface="+mn-ea"/>
              <a:cs typeface="+mn-cs"/>
            </a:rPr>
            <a:t>ANEXO 4</a:t>
          </a:r>
          <a:r>
            <a:rPr lang="es-ES">
              <a:effectLst/>
            </a:rPr>
            <a:t> </a:t>
          </a:r>
        </a:p>
        <a:p>
          <a:pPr algn="ctr" fontAlgn="b"/>
          <a:r>
            <a:rPr lang="es-ES" sz="1100" b="1" i="0" u="none" strike="noStrike">
              <a:solidFill>
                <a:schemeClr val="dk1"/>
              </a:solidFill>
              <a:effectLst/>
              <a:latin typeface="+mn-lt"/>
              <a:ea typeface="+mn-ea"/>
              <a:cs typeface="+mn-cs"/>
            </a:rPr>
            <a:t>PROPUESTA ECONÓMICA </a:t>
          </a:r>
          <a:r>
            <a:rPr lang="es-ES">
              <a:effectLst/>
            </a:rPr>
            <a:t> </a:t>
          </a:r>
          <a:endParaRPr lang="es-ES" sz="1100" b="0" i="0" u="none" strike="noStrike">
            <a:solidFill>
              <a:schemeClr val="dk1"/>
            </a:solidFill>
            <a:effectLst/>
            <a:latin typeface="+mn-lt"/>
            <a:ea typeface="+mn-ea"/>
            <a:cs typeface="+mn-cs"/>
          </a:endParaRPr>
        </a:p>
        <a:p>
          <a:pPr fontAlgn="b"/>
          <a:endParaRPr lang="es-ES" sz="1100" b="0" i="0" u="none" strike="noStrike">
            <a:solidFill>
              <a:schemeClr val="dk1"/>
            </a:solidFill>
            <a:effectLst/>
            <a:latin typeface="+mn-lt"/>
            <a:ea typeface="+mn-ea"/>
            <a:cs typeface="+mn-cs"/>
          </a:endParaRPr>
        </a:p>
        <a:p>
          <a:pPr fontAlgn="b"/>
          <a:r>
            <a:rPr lang="es-ES" sz="1100" b="0" i="0" u="none" strike="noStrike">
              <a:solidFill>
                <a:schemeClr val="dk1"/>
              </a:solidFill>
              <a:effectLst/>
              <a:latin typeface="+mn-lt"/>
              <a:ea typeface="+mn-ea"/>
              <a:cs typeface="+mn-cs"/>
            </a:rPr>
            <a:t>Ciudad y Fecha</a:t>
          </a:r>
          <a:r>
            <a:rPr lang="es-ES"/>
            <a:t> </a:t>
          </a: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r>
            <a:rPr lang="es-ES" sz="1100" b="0" i="0" u="none" strike="noStrike">
              <a:solidFill>
                <a:schemeClr val="dk1"/>
              </a:solidFill>
              <a:effectLst/>
              <a:latin typeface="+mn-lt"/>
              <a:ea typeface="+mn-ea"/>
              <a:cs typeface="+mn-cs"/>
            </a:rPr>
            <a:t>Señores: </a:t>
          </a:r>
        </a:p>
        <a:p>
          <a:pPr fontAlgn="ctr"/>
          <a:r>
            <a:rPr lang="es-ES" sz="1100" b="1" i="0" u="none" strike="noStrike">
              <a:solidFill>
                <a:schemeClr val="dk1"/>
              </a:solidFill>
              <a:effectLst/>
              <a:latin typeface="+mn-lt"/>
              <a:ea typeface="+mn-ea"/>
              <a:cs typeface="+mn-cs"/>
            </a:rPr>
            <a:t>DIRECCIÓN SECCIONAL DE ADMINISTRACIÓN JUDICIAL MEDELLÍN </a:t>
          </a:r>
        </a:p>
        <a:p>
          <a:pPr fontAlgn="ctr"/>
          <a:r>
            <a:rPr lang="es-ES" sz="1100" b="0" i="0" u="none" strike="noStrike">
              <a:solidFill>
                <a:schemeClr val="dk1"/>
              </a:solidFill>
              <a:effectLst/>
              <a:latin typeface="+mn-lt"/>
              <a:ea typeface="+mn-ea"/>
              <a:cs typeface="+mn-cs"/>
            </a:rPr>
            <a:t>Medellín, Antioquia </a:t>
          </a:r>
        </a:p>
        <a:p>
          <a:endParaRPr lang="es-ES" sz="1100" b="1" i="0" u="none" strike="noStrike">
            <a:solidFill>
              <a:schemeClr val="dk1"/>
            </a:solidFill>
            <a:effectLst/>
            <a:latin typeface="+mn-lt"/>
            <a:ea typeface="+mn-ea"/>
            <a:cs typeface="+mn-cs"/>
          </a:endParaRPr>
        </a:p>
        <a:p>
          <a:endParaRPr lang="es-ES" sz="1100" b="1" i="0" u="none" strike="noStrike">
            <a:solidFill>
              <a:schemeClr val="dk1"/>
            </a:solidFill>
            <a:effectLst/>
            <a:latin typeface="+mn-lt"/>
            <a:ea typeface="+mn-ea"/>
            <a:cs typeface="+mn-cs"/>
          </a:endParaRPr>
        </a:p>
        <a:p>
          <a:r>
            <a:rPr lang="es-ES" sz="1100" b="1" i="0" u="none" strike="noStrike">
              <a:solidFill>
                <a:schemeClr val="dk1"/>
              </a:solidFill>
              <a:effectLst/>
              <a:latin typeface="+mn-lt"/>
              <a:ea typeface="+mn-ea"/>
              <a:cs typeface="+mn-cs"/>
            </a:rPr>
            <a:t>REFERENCIA: Proceso de Selección por</a:t>
          </a:r>
          <a:r>
            <a:rPr lang="es-ES" sz="1100" b="1" i="0" u="none" strike="noStrike" baseline="0">
              <a:solidFill>
                <a:schemeClr val="dk1"/>
              </a:solidFill>
              <a:effectLst/>
              <a:latin typeface="+mn-lt"/>
              <a:ea typeface="+mn-ea"/>
              <a:cs typeface="+mn-cs"/>
            </a:rPr>
            <a:t> licitacion publica </a:t>
          </a:r>
          <a:r>
            <a:rPr lang="es-ES" sz="1100" b="1" i="0" u="none" strike="noStrike">
              <a:solidFill>
                <a:schemeClr val="dk1"/>
              </a:solidFill>
              <a:effectLst/>
              <a:latin typeface="+mn-lt"/>
              <a:ea typeface="+mn-ea"/>
              <a:cs typeface="+mn-cs"/>
            </a:rPr>
            <a:t>Número ___________________</a:t>
          </a:r>
          <a:r>
            <a:rPr lang="es-ES" sz="1100" b="0" i="0" u="none" strike="noStrike">
              <a:solidFill>
                <a:schemeClr val="dk1"/>
              </a:solidFill>
              <a:effectLst/>
              <a:latin typeface="+mn-lt"/>
              <a:ea typeface="+mn-ea"/>
              <a:cs typeface="+mn-cs"/>
            </a:rPr>
            <a:t> </a:t>
          </a: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Yo, -------------------------------------_, identificado con cedula de ciudadanía número ____________________ actuando como representante legal de _____________________________, con Nit número ______________, manifiesto que el valor de la propuesta económica se estima en la suma de $  __________________, discriminada de la siguiente forma:   </a:t>
          </a:r>
          <a:endParaRPr lang="es-CO" sz="1100"/>
        </a:p>
      </xdr:txBody>
    </xdr:sp>
    <xdr:clientData/>
  </xdr:twoCellAnchor>
  <xdr:twoCellAnchor editAs="oneCell">
    <xdr:from>
      <xdr:col>0</xdr:col>
      <xdr:colOff>295275</xdr:colOff>
      <xdr:row>0</xdr:row>
      <xdr:rowOff>266700</xdr:rowOff>
    </xdr:from>
    <xdr:to>
      <xdr:col>1</xdr:col>
      <xdr:colOff>2114550</xdr:colOff>
      <xdr:row>3</xdr:row>
      <xdr:rowOff>170180</xdr:rowOff>
    </xdr:to>
    <xdr:pic>
      <xdr:nvPicPr>
        <xdr:cNvPr id="3" name="Imagen 2" descr="Logo CSJ RGB_0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2390775" cy="789305"/>
        </a:xfrm>
        <a:prstGeom prst="rect">
          <a:avLst/>
        </a:prstGeom>
        <a:noFill/>
        <a:ln>
          <a:noFill/>
        </a:ln>
      </xdr:spPr>
    </xdr:pic>
    <xdr:clientData/>
  </xdr:twoCellAnchor>
  <xdr:twoCellAnchor>
    <xdr:from>
      <xdr:col>0</xdr:col>
      <xdr:colOff>76200</xdr:colOff>
      <xdr:row>35</xdr:row>
      <xdr:rowOff>66675</xdr:rowOff>
    </xdr:from>
    <xdr:to>
      <xdr:col>4</xdr:col>
      <xdr:colOff>1095375</xdr:colOff>
      <xdr:row>72</xdr:row>
      <xdr:rowOff>9525</xdr:rowOff>
    </xdr:to>
    <xdr:sp macro="" textlink="">
      <xdr:nvSpPr>
        <xdr:cNvPr id="4" name="CuadroTexto 3">
          <a:extLst>
            <a:ext uri="{FF2B5EF4-FFF2-40B4-BE49-F238E27FC236}">
              <a16:creationId xmlns:a16="http://schemas.microsoft.com/office/drawing/2014/main" id="{00000000-0008-0000-0300-000004000000}"/>
            </a:ext>
          </a:extLst>
        </xdr:cNvPr>
        <xdr:cNvSpPr txBox="1"/>
      </xdr:nvSpPr>
      <xdr:spPr>
        <a:xfrm>
          <a:off x="76200" y="14011275"/>
          <a:ext cx="8858250" cy="699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Nota 1.</a:t>
          </a:r>
          <a:r>
            <a:rPr lang="es-ES" sz="1100">
              <a:solidFill>
                <a:schemeClr val="dk1"/>
              </a:solidFill>
              <a:effectLst/>
              <a:latin typeface="+mn-lt"/>
              <a:ea typeface="+mn-ea"/>
              <a:cs typeface="+mn-cs"/>
            </a:rPr>
            <a:t> El valor ofertado por cada proponente para el Costo Directo, Porcentaje de Administración y utilidad podrán ser igual o inferior al valor del Costo Directo, y Porcentajes de Administración y utilidad, presentes en el presupuesto oficial relacionado en el pliego de condiciones definitivo, pero nunca superior.</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2.</a:t>
          </a:r>
          <a:r>
            <a:rPr lang="es-ES" sz="1100">
              <a:solidFill>
                <a:schemeClr val="dk1"/>
              </a:solidFill>
              <a:effectLst/>
              <a:latin typeface="+mn-lt"/>
              <a:ea typeface="+mn-ea"/>
              <a:cs typeface="+mn-cs"/>
            </a:rPr>
            <a:t> El oferente </a:t>
          </a:r>
          <a:r>
            <a:rPr lang="es-ES" sz="1100" b="1" u="sng">
              <a:solidFill>
                <a:schemeClr val="dk1"/>
              </a:solidFill>
              <a:effectLst/>
              <a:latin typeface="+mn-lt"/>
              <a:ea typeface="+mn-ea"/>
              <a:cs typeface="+mn-cs"/>
            </a:rPr>
            <a:t>NO</a:t>
          </a:r>
          <a:r>
            <a:rPr lang="es-ES" sz="1100">
              <a:solidFill>
                <a:schemeClr val="dk1"/>
              </a:solidFill>
              <a:effectLst/>
              <a:latin typeface="+mn-lt"/>
              <a:ea typeface="+mn-ea"/>
              <a:cs typeface="+mn-cs"/>
            </a:rPr>
            <a:t> podrá ofertar un </a:t>
          </a:r>
          <a:r>
            <a:rPr lang="es-ES" sz="1100" b="1" u="sng">
              <a:solidFill>
                <a:schemeClr val="dk1"/>
              </a:solidFill>
              <a:effectLst/>
              <a:latin typeface="+mn-lt"/>
              <a:ea typeface="+mn-ea"/>
              <a:cs typeface="+mn-cs"/>
            </a:rPr>
            <a:t>VALOR TOTAL</a:t>
          </a:r>
          <a:r>
            <a:rPr lang="es-ES" sz="1100">
              <a:solidFill>
                <a:schemeClr val="dk1"/>
              </a:solidFill>
              <a:effectLst/>
              <a:latin typeface="+mn-lt"/>
              <a:ea typeface="+mn-ea"/>
              <a:cs typeface="+mn-cs"/>
            </a:rPr>
            <a:t> mayor al valor del presupuesto oficial, </a:t>
          </a:r>
          <a:r>
            <a:rPr lang="es-ES" sz="1100" b="1" u="sng">
              <a:solidFill>
                <a:schemeClr val="dk1"/>
              </a:solidFill>
              <a:effectLst/>
              <a:latin typeface="+mn-lt"/>
              <a:ea typeface="+mn-ea"/>
              <a:cs typeface="+mn-cs"/>
            </a:rPr>
            <a:t>NI</a:t>
          </a:r>
          <a:r>
            <a:rPr lang="es-ES" sz="1100">
              <a:solidFill>
                <a:schemeClr val="dk1"/>
              </a:solidFill>
              <a:effectLst/>
              <a:latin typeface="+mn-lt"/>
              <a:ea typeface="+mn-ea"/>
              <a:cs typeface="+mn-cs"/>
            </a:rPr>
            <a:t> superar los precios unitarios promedio de cada ítem, de acuerdo a lo establecido en el análisis del estudio de precios del mercado.</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3.</a:t>
          </a:r>
          <a:r>
            <a:rPr lang="es-ES" sz="110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4.</a:t>
          </a:r>
          <a:r>
            <a:rPr lang="es-ES" sz="1100">
              <a:solidFill>
                <a:schemeClr val="dk1"/>
              </a:solidFill>
              <a:effectLst/>
              <a:latin typeface="+mn-lt"/>
              <a:ea typeface="+mn-ea"/>
              <a:cs typeface="+mn-cs"/>
            </a:rPr>
            <a:t> El contrato se celebrará </a:t>
          </a:r>
          <a:r>
            <a:rPr lang="es-ES" sz="1100" b="1" u="sng">
              <a:solidFill>
                <a:schemeClr val="dk1"/>
              </a:solidFill>
              <a:effectLst/>
              <a:latin typeface="+mn-lt"/>
              <a:ea typeface="+mn-ea"/>
              <a:cs typeface="+mn-cs"/>
            </a:rPr>
            <a:t>por el valor total de la oferta ganadora</a:t>
          </a:r>
          <a:r>
            <a:rPr lang="es-ES" sz="1100">
              <a:solidFill>
                <a:schemeClr val="dk1"/>
              </a:solidFill>
              <a:effectLst/>
              <a:latin typeface="+mn-lt"/>
              <a:ea typeface="+mn-ea"/>
              <a:cs typeface="+mn-cs"/>
            </a:rPr>
            <a:t>, incluido el valor del IVA y las demás contribuciones de ley.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5.</a:t>
          </a:r>
          <a:r>
            <a:rPr lang="es-ES" sz="1100">
              <a:solidFill>
                <a:schemeClr val="dk1"/>
              </a:solidFill>
              <a:effectLst/>
              <a:latin typeface="+mn-lt"/>
              <a:ea typeface="+mn-ea"/>
              <a:cs typeface="+mn-cs"/>
            </a:rPr>
            <a:t> Se analizará la artificialidad de los precios de cada uno de los ítems del contrato, de acuerdo a lo establecido en la guía G-MOAB-01 “</a:t>
          </a:r>
          <a:r>
            <a:rPr lang="es-ES" sz="1100" i="1">
              <a:solidFill>
                <a:schemeClr val="dk1"/>
              </a:solidFill>
              <a:effectLst/>
              <a:latin typeface="+mn-lt"/>
              <a:ea typeface="+mn-ea"/>
              <a:cs typeface="+mn-cs"/>
            </a:rPr>
            <a:t>Guía para el manejo de ofertas artificialmente bajas en Procesos de Contratación</a:t>
          </a:r>
          <a:r>
            <a:rPr lang="es-ES" sz="1100">
              <a:solidFill>
                <a:schemeClr val="dk1"/>
              </a:solidFill>
              <a:effectLst/>
              <a:latin typeface="+mn-lt"/>
              <a:ea typeface="+mn-ea"/>
              <a:cs typeface="+mn-cs"/>
            </a:rPr>
            <a:t>”, expedida por Colombia Compra Eficiente.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6.</a:t>
          </a:r>
          <a:r>
            <a:rPr lang="es-ES" sz="1100">
              <a:solidFill>
                <a:schemeClr val="dk1"/>
              </a:solidFill>
              <a:effectLst/>
              <a:latin typeface="+mn-lt"/>
              <a:ea typeface="+mn-ea"/>
              <a:cs typeface="+mn-cs"/>
            </a:rPr>
            <a:t> En el caso que EL PROPONENTE en su propuesta económica presente precios unitarios de cualquier ítem POR ENCIMA de los precios unitarios promedios de los ítems presentes en los documentos del presente proceso de selección, NO se tendrá en cuenta para la asignación de puntaje y dicha propuesta será RECHAZADA de plano por la entidad.</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Atentamente,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C.C. N°: _________________________ de __________________ (anexar copia)</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 del NIT (consorcio o unión temporal o de la(s) firma(s):_____________Anexar copia(s)</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Dirección: 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Telefax: 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Ciudad: 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E mail 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5</xdr:col>
      <xdr:colOff>1143000</xdr:colOff>
      <xdr:row>18</xdr:row>
      <xdr:rowOff>47625</xdr:rowOff>
    </xdr:to>
    <xdr:sp macro="" textlink="">
      <xdr:nvSpPr>
        <xdr:cNvPr id="3" name="CuadroTexto 2">
          <a:extLst>
            <a:ext uri="{FF2B5EF4-FFF2-40B4-BE49-F238E27FC236}">
              <a16:creationId xmlns:a16="http://schemas.microsoft.com/office/drawing/2014/main" id="{00000000-0008-0000-0400-000003000000}"/>
            </a:ext>
          </a:extLst>
        </xdr:cNvPr>
        <xdr:cNvSpPr txBox="1"/>
      </xdr:nvSpPr>
      <xdr:spPr>
        <a:xfrm>
          <a:off x="133350" y="180975"/>
          <a:ext cx="864870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mn-lt"/>
              <a:ea typeface="+mn-ea"/>
              <a:cs typeface="+mn-cs"/>
            </a:rPr>
            <a:t>ANEXO 4</a:t>
          </a:r>
          <a:r>
            <a:rPr lang="es-ES">
              <a:effectLst/>
            </a:rPr>
            <a:t> </a:t>
          </a:r>
        </a:p>
        <a:p>
          <a:pPr algn="ctr" fontAlgn="b"/>
          <a:r>
            <a:rPr lang="es-ES" sz="1100" b="1" i="0" u="none" strike="noStrike">
              <a:solidFill>
                <a:schemeClr val="dk1"/>
              </a:solidFill>
              <a:effectLst/>
              <a:latin typeface="+mn-lt"/>
              <a:ea typeface="+mn-ea"/>
              <a:cs typeface="+mn-cs"/>
            </a:rPr>
            <a:t>PROPUESTA ECONÓMICA </a:t>
          </a:r>
          <a:r>
            <a:rPr lang="es-ES">
              <a:effectLst/>
            </a:rPr>
            <a:t> </a:t>
          </a:r>
          <a:endParaRPr lang="es-ES" sz="1100" b="0" i="0" u="none" strike="noStrike">
            <a:solidFill>
              <a:schemeClr val="dk1"/>
            </a:solidFill>
            <a:effectLst/>
            <a:latin typeface="+mn-lt"/>
            <a:ea typeface="+mn-ea"/>
            <a:cs typeface="+mn-cs"/>
          </a:endParaRPr>
        </a:p>
        <a:p>
          <a:pPr fontAlgn="b"/>
          <a:endParaRPr lang="es-ES" sz="1100" b="0" i="0" u="none" strike="noStrike">
            <a:solidFill>
              <a:schemeClr val="dk1"/>
            </a:solidFill>
            <a:effectLst/>
            <a:latin typeface="+mn-lt"/>
            <a:ea typeface="+mn-ea"/>
            <a:cs typeface="+mn-cs"/>
          </a:endParaRPr>
        </a:p>
        <a:p>
          <a:pPr fontAlgn="b"/>
          <a:r>
            <a:rPr lang="es-ES" sz="1100" b="0" i="0" u="none" strike="noStrike">
              <a:solidFill>
                <a:schemeClr val="dk1"/>
              </a:solidFill>
              <a:effectLst/>
              <a:latin typeface="+mn-lt"/>
              <a:ea typeface="+mn-ea"/>
              <a:cs typeface="+mn-cs"/>
            </a:rPr>
            <a:t>Ciudad y Fecha</a:t>
          </a:r>
          <a:r>
            <a:rPr lang="es-ES"/>
            <a:t> </a:t>
          </a: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r>
            <a:rPr lang="es-ES" sz="1100" b="0" i="0" u="none" strike="noStrike">
              <a:solidFill>
                <a:schemeClr val="dk1"/>
              </a:solidFill>
              <a:effectLst/>
              <a:latin typeface="+mn-lt"/>
              <a:ea typeface="+mn-ea"/>
              <a:cs typeface="+mn-cs"/>
            </a:rPr>
            <a:t>Señores: </a:t>
          </a:r>
        </a:p>
        <a:p>
          <a:pPr fontAlgn="ctr"/>
          <a:r>
            <a:rPr lang="es-ES" sz="1100" b="1" i="0" u="none" strike="noStrike">
              <a:solidFill>
                <a:schemeClr val="dk1"/>
              </a:solidFill>
              <a:effectLst/>
              <a:latin typeface="+mn-lt"/>
              <a:ea typeface="+mn-ea"/>
              <a:cs typeface="+mn-cs"/>
            </a:rPr>
            <a:t>DIRECCIÓN SECCIONAL DE ADMINISTRACIÓN JUDICIAL MEDELLÍN </a:t>
          </a:r>
        </a:p>
        <a:p>
          <a:pPr fontAlgn="ctr"/>
          <a:r>
            <a:rPr lang="es-ES" sz="1100" b="0" i="0" u="none" strike="noStrike">
              <a:solidFill>
                <a:schemeClr val="dk1"/>
              </a:solidFill>
              <a:effectLst/>
              <a:latin typeface="+mn-lt"/>
              <a:ea typeface="+mn-ea"/>
              <a:cs typeface="+mn-cs"/>
            </a:rPr>
            <a:t>Medellín, Antioquia </a:t>
          </a:r>
        </a:p>
        <a:p>
          <a:endParaRPr lang="es-ES" sz="1100" b="1" i="0" u="none" strike="noStrike">
            <a:solidFill>
              <a:schemeClr val="dk1"/>
            </a:solidFill>
            <a:effectLst/>
            <a:latin typeface="+mn-lt"/>
            <a:ea typeface="+mn-ea"/>
            <a:cs typeface="+mn-cs"/>
          </a:endParaRPr>
        </a:p>
        <a:p>
          <a:endParaRPr lang="es-ES" sz="1100" b="1" i="0" u="none" strike="noStrike">
            <a:solidFill>
              <a:schemeClr val="dk1"/>
            </a:solidFill>
            <a:effectLst/>
            <a:latin typeface="+mn-lt"/>
            <a:ea typeface="+mn-ea"/>
            <a:cs typeface="+mn-cs"/>
          </a:endParaRPr>
        </a:p>
        <a:p>
          <a:r>
            <a:rPr lang="es-ES" sz="1100" b="1" i="0" u="none" strike="noStrike">
              <a:solidFill>
                <a:schemeClr val="dk1"/>
              </a:solidFill>
              <a:effectLst/>
              <a:latin typeface="+mn-lt"/>
              <a:ea typeface="+mn-ea"/>
              <a:cs typeface="+mn-cs"/>
            </a:rPr>
            <a:t>REFERENCIA: Proceso de Selección Abreviada de Menor Cuantía Número ___________________</a:t>
          </a:r>
          <a:r>
            <a:rPr lang="es-ES" sz="1100" b="0" i="0" u="none" strike="noStrike">
              <a:solidFill>
                <a:schemeClr val="dk1"/>
              </a:solidFill>
              <a:effectLst/>
              <a:latin typeface="+mn-lt"/>
              <a:ea typeface="+mn-ea"/>
              <a:cs typeface="+mn-cs"/>
            </a:rPr>
            <a:t> </a:t>
          </a: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Yo, -------------------------------------_, identificado con cedula de ciudadanía número ____________________ actuando como representante legal de _____________________________, con Nit número ______________, manifiesto que el valor de la propuesta económica se estima en la suma de $  __________________, discriminada de la siguiente forma:   </a:t>
          </a:r>
          <a:endParaRPr lang="es-CO" sz="1100"/>
        </a:p>
      </xdr:txBody>
    </xdr:sp>
    <xdr:clientData/>
  </xdr:twoCellAnchor>
  <xdr:twoCellAnchor editAs="oneCell">
    <xdr:from>
      <xdr:col>0</xdr:col>
      <xdr:colOff>295275</xdr:colOff>
      <xdr:row>0</xdr:row>
      <xdr:rowOff>266700</xdr:rowOff>
    </xdr:from>
    <xdr:to>
      <xdr:col>1</xdr:col>
      <xdr:colOff>2114550</xdr:colOff>
      <xdr:row>3</xdr:row>
      <xdr:rowOff>170180</xdr:rowOff>
    </xdr:to>
    <xdr:pic>
      <xdr:nvPicPr>
        <xdr:cNvPr id="4" name="Imagen 3" descr="Logo CSJ RGB_01">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2390775" cy="789305"/>
        </a:xfrm>
        <a:prstGeom prst="rect">
          <a:avLst/>
        </a:prstGeom>
        <a:noFill/>
        <a:ln>
          <a:noFill/>
        </a:ln>
      </xdr:spPr>
    </xdr:pic>
    <xdr:clientData/>
  </xdr:twoCellAnchor>
  <xdr:twoCellAnchor>
    <xdr:from>
      <xdr:col>0</xdr:col>
      <xdr:colOff>76200</xdr:colOff>
      <xdr:row>64</xdr:row>
      <xdr:rowOff>66675</xdr:rowOff>
    </xdr:from>
    <xdr:to>
      <xdr:col>5</xdr:col>
      <xdr:colOff>1095375</xdr:colOff>
      <xdr:row>101</xdr:row>
      <xdr:rowOff>9525</xdr:rowOff>
    </xdr:to>
    <xdr:sp macro="" textlink="">
      <xdr:nvSpPr>
        <xdr:cNvPr id="5" name="CuadroTexto 4">
          <a:extLst>
            <a:ext uri="{FF2B5EF4-FFF2-40B4-BE49-F238E27FC236}">
              <a16:creationId xmlns:a16="http://schemas.microsoft.com/office/drawing/2014/main" id="{00000000-0008-0000-0400-000005000000}"/>
            </a:ext>
          </a:extLst>
        </xdr:cNvPr>
        <xdr:cNvSpPr txBox="1"/>
      </xdr:nvSpPr>
      <xdr:spPr>
        <a:xfrm>
          <a:off x="76200" y="66284475"/>
          <a:ext cx="8658225" cy="699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Nota 1.</a:t>
          </a:r>
          <a:r>
            <a:rPr lang="es-ES" sz="1100">
              <a:solidFill>
                <a:schemeClr val="dk1"/>
              </a:solidFill>
              <a:effectLst/>
              <a:latin typeface="+mn-lt"/>
              <a:ea typeface="+mn-ea"/>
              <a:cs typeface="+mn-cs"/>
            </a:rPr>
            <a:t> El valor ofertado por cada proponente para el Costo Directo, Porcentaje de Administración y utilidad podrán ser igual o inferior al valor del Costo Directo, y Porcentajes de Administración y utilidad, presentes en el presupuesto oficial relacionado en el pliego de condiciones definitivo, pero nunca superior.</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2.</a:t>
          </a:r>
          <a:r>
            <a:rPr lang="es-ES" sz="1100">
              <a:solidFill>
                <a:schemeClr val="dk1"/>
              </a:solidFill>
              <a:effectLst/>
              <a:latin typeface="+mn-lt"/>
              <a:ea typeface="+mn-ea"/>
              <a:cs typeface="+mn-cs"/>
            </a:rPr>
            <a:t> El oferente </a:t>
          </a:r>
          <a:r>
            <a:rPr lang="es-ES" sz="1100" b="1" u="sng">
              <a:solidFill>
                <a:schemeClr val="dk1"/>
              </a:solidFill>
              <a:effectLst/>
              <a:latin typeface="+mn-lt"/>
              <a:ea typeface="+mn-ea"/>
              <a:cs typeface="+mn-cs"/>
            </a:rPr>
            <a:t>NO</a:t>
          </a:r>
          <a:r>
            <a:rPr lang="es-ES" sz="1100">
              <a:solidFill>
                <a:schemeClr val="dk1"/>
              </a:solidFill>
              <a:effectLst/>
              <a:latin typeface="+mn-lt"/>
              <a:ea typeface="+mn-ea"/>
              <a:cs typeface="+mn-cs"/>
            </a:rPr>
            <a:t> podrá ofertar un </a:t>
          </a:r>
          <a:r>
            <a:rPr lang="es-ES" sz="1100" b="1" u="sng">
              <a:solidFill>
                <a:schemeClr val="dk1"/>
              </a:solidFill>
              <a:effectLst/>
              <a:latin typeface="+mn-lt"/>
              <a:ea typeface="+mn-ea"/>
              <a:cs typeface="+mn-cs"/>
            </a:rPr>
            <a:t>VALOR TOTAL</a:t>
          </a:r>
          <a:r>
            <a:rPr lang="es-ES" sz="1100">
              <a:solidFill>
                <a:schemeClr val="dk1"/>
              </a:solidFill>
              <a:effectLst/>
              <a:latin typeface="+mn-lt"/>
              <a:ea typeface="+mn-ea"/>
              <a:cs typeface="+mn-cs"/>
            </a:rPr>
            <a:t> mayor al valor del presupuesto oficial, </a:t>
          </a:r>
          <a:r>
            <a:rPr lang="es-ES" sz="1100" b="1" u="sng">
              <a:solidFill>
                <a:schemeClr val="dk1"/>
              </a:solidFill>
              <a:effectLst/>
              <a:latin typeface="+mn-lt"/>
              <a:ea typeface="+mn-ea"/>
              <a:cs typeface="+mn-cs"/>
            </a:rPr>
            <a:t>NI</a:t>
          </a:r>
          <a:r>
            <a:rPr lang="es-ES" sz="1100">
              <a:solidFill>
                <a:schemeClr val="dk1"/>
              </a:solidFill>
              <a:effectLst/>
              <a:latin typeface="+mn-lt"/>
              <a:ea typeface="+mn-ea"/>
              <a:cs typeface="+mn-cs"/>
            </a:rPr>
            <a:t> superar los precios unitarios promedio de cada ítem, de acuerdo a lo establecido en el análisis del estudio de precios del mercado.</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3.</a:t>
          </a:r>
          <a:r>
            <a:rPr lang="es-ES" sz="110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4.</a:t>
          </a:r>
          <a:r>
            <a:rPr lang="es-ES" sz="1100">
              <a:solidFill>
                <a:schemeClr val="dk1"/>
              </a:solidFill>
              <a:effectLst/>
              <a:latin typeface="+mn-lt"/>
              <a:ea typeface="+mn-ea"/>
              <a:cs typeface="+mn-cs"/>
            </a:rPr>
            <a:t> El contrato se celebrará </a:t>
          </a:r>
          <a:r>
            <a:rPr lang="es-ES" sz="1100" b="1" u="sng">
              <a:solidFill>
                <a:schemeClr val="dk1"/>
              </a:solidFill>
              <a:effectLst/>
              <a:latin typeface="+mn-lt"/>
              <a:ea typeface="+mn-ea"/>
              <a:cs typeface="+mn-cs"/>
            </a:rPr>
            <a:t>por el valor total de la oferta ganadora</a:t>
          </a:r>
          <a:r>
            <a:rPr lang="es-ES" sz="1100">
              <a:solidFill>
                <a:schemeClr val="dk1"/>
              </a:solidFill>
              <a:effectLst/>
              <a:latin typeface="+mn-lt"/>
              <a:ea typeface="+mn-ea"/>
              <a:cs typeface="+mn-cs"/>
            </a:rPr>
            <a:t>, incluido el valor del IVA y las demás contribuciones de ley.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5.</a:t>
          </a:r>
          <a:r>
            <a:rPr lang="es-ES" sz="1100">
              <a:solidFill>
                <a:schemeClr val="dk1"/>
              </a:solidFill>
              <a:effectLst/>
              <a:latin typeface="+mn-lt"/>
              <a:ea typeface="+mn-ea"/>
              <a:cs typeface="+mn-cs"/>
            </a:rPr>
            <a:t> Se analizará la artificialidad de los precios de cada uno de los ítems del contrato, de acuerdo a lo establecido en la guía G-MOAB-01 “</a:t>
          </a:r>
          <a:r>
            <a:rPr lang="es-ES" sz="1100" i="1">
              <a:solidFill>
                <a:schemeClr val="dk1"/>
              </a:solidFill>
              <a:effectLst/>
              <a:latin typeface="+mn-lt"/>
              <a:ea typeface="+mn-ea"/>
              <a:cs typeface="+mn-cs"/>
            </a:rPr>
            <a:t>Guía para el manejo de ofertas artificialmente bajas en Procesos de Contratación</a:t>
          </a:r>
          <a:r>
            <a:rPr lang="es-ES" sz="1100">
              <a:solidFill>
                <a:schemeClr val="dk1"/>
              </a:solidFill>
              <a:effectLst/>
              <a:latin typeface="+mn-lt"/>
              <a:ea typeface="+mn-ea"/>
              <a:cs typeface="+mn-cs"/>
            </a:rPr>
            <a:t>”, expedida por Colombia Compra Eficiente.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6.</a:t>
          </a:r>
          <a:r>
            <a:rPr lang="es-ES" sz="1100">
              <a:solidFill>
                <a:schemeClr val="dk1"/>
              </a:solidFill>
              <a:effectLst/>
              <a:latin typeface="+mn-lt"/>
              <a:ea typeface="+mn-ea"/>
              <a:cs typeface="+mn-cs"/>
            </a:rPr>
            <a:t> En el caso que EL PROPONENTE en su propuesta económica presente precios unitarios de cualquier ítem POR ENCIMA de los precios unitarios promedios de los ítems presentes en los documentos del presente proceso de selección, NO se tendrá en cuenta para la asignación de puntaje y dicha propuesta será RECHAZADA de plano por la entidad.</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Atentamente,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C.C. N°: _________________________ de __________________ (anexar copia)</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 del NIT (consorcio o unión temporal o de la(s) firma(s):_____________Anexar copia(s)</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Dirección: 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Telefax: 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Ciudad: 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E mail 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0</xdr:row>
      <xdr:rowOff>285750</xdr:rowOff>
    </xdr:from>
    <xdr:to>
      <xdr:col>9</xdr:col>
      <xdr:colOff>0</xdr:colOff>
      <xdr:row>18</xdr:row>
      <xdr:rowOff>161925</xdr:rowOff>
    </xdr:to>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57150" y="285750"/>
          <a:ext cx="9820275" cy="417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r>
            <a:rPr lang="es-CO" sz="1100" b="1" i="0" u="none" strike="noStrike">
              <a:solidFill>
                <a:schemeClr val="dk1"/>
              </a:solidFill>
              <a:effectLst/>
              <a:latin typeface="+mn-lt"/>
              <a:ea typeface="+mn-ea"/>
              <a:cs typeface="+mn-cs"/>
            </a:rPr>
            <a:t>ANEXO 3</a:t>
          </a:r>
          <a:r>
            <a:rPr lang="es-CO"/>
            <a:t> </a:t>
          </a:r>
        </a:p>
        <a:p>
          <a:pPr algn="ctr"/>
          <a:r>
            <a:rPr lang="es-CO" sz="1100" b="1" i="0" u="none" strike="noStrike">
              <a:solidFill>
                <a:schemeClr val="dk1"/>
              </a:solidFill>
              <a:effectLst/>
              <a:latin typeface="+mn-lt"/>
              <a:ea typeface="+mn-ea"/>
              <a:cs typeface="+mn-cs"/>
            </a:rPr>
            <a:t>PROPUESTA ECONÓMICA </a:t>
          </a:r>
          <a:r>
            <a:rPr lang="es-CO"/>
            <a:t> </a:t>
          </a:r>
        </a:p>
        <a:p>
          <a:endParaRPr lang="es-CO" sz="1100" b="0" i="0" u="none" strike="noStrike">
            <a:solidFill>
              <a:schemeClr val="dk1"/>
            </a:solidFill>
            <a:effectLst/>
            <a:latin typeface="+mn-lt"/>
            <a:ea typeface="+mn-ea"/>
            <a:cs typeface="+mn-cs"/>
          </a:endParaRP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Ciudad y Fecha</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Señores: </a:t>
          </a:r>
          <a:r>
            <a:rPr lang="es-CO"/>
            <a:t> </a:t>
          </a:r>
        </a:p>
        <a:p>
          <a:r>
            <a:rPr lang="es-CO" sz="1100" b="1" i="0" u="none" strike="noStrike">
              <a:solidFill>
                <a:schemeClr val="dk1"/>
              </a:solidFill>
              <a:effectLst/>
              <a:latin typeface="+mn-lt"/>
              <a:ea typeface="+mn-ea"/>
              <a:cs typeface="+mn-cs"/>
            </a:rPr>
            <a:t>DIRECCIÓN SECCIONAL DE ADMINISTRACIÓN JUDICIAL MEDELLÍN </a:t>
          </a:r>
          <a:r>
            <a:rPr lang="es-CO"/>
            <a:t> </a:t>
          </a:r>
        </a:p>
        <a:p>
          <a:r>
            <a:rPr lang="es-CO" sz="1100" b="0" i="0" u="none" strike="noStrike">
              <a:solidFill>
                <a:schemeClr val="dk1"/>
              </a:solidFill>
              <a:effectLst/>
              <a:latin typeface="+mn-lt"/>
              <a:ea typeface="+mn-ea"/>
              <a:cs typeface="+mn-cs"/>
            </a:rPr>
            <a:t>Medellín, Antioquia </a:t>
          </a:r>
          <a:r>
            <a:rPr lang="es-CO"/>
            <a:t> </a:t>
          </a:r>
        </a:p>
        <a:p>
          <a:endParaRPr lang="es-CO" sz="1100" b="1" i="0" u="none" strike="noStrike">
            <a:solidFill>
              <a:schemeClr val="dk1"/>
            </a:solidFill>
            <a:effectLst/>
            <a:latin typeface="+mn-lt"/>
            <a:ea typeface="+mn-ea"/>
            <a:cs typeface="+mn-cs"/>
          </a:endParaRPr>
        </a:p>
        <a:p>
          <a:endParaRPr lang="es-CO" sz="1100" b="1" i="0" u="none" strike="noStrike">
            <a:solidFill>
              <a:schemeClr val="dk1"/>
            </a:solidFill>
            <a:effectLst/>
            <a:latin typeface="+mn-lt"/>
            <a:ea typeface="+mn-ea"/>
            <a:cs typeface="+mn-cs"/>
          </a:endParaRPr>
        </a:p>
        <a:p>
          <a:r>
            <a:rPr lang="es-CO" sz="1100" b="1" i="0" u="none" strike="noStrike">
              <a:solidFill>
                <a:schemeClr val="dk1"/>
              </a:solidFill>
              <a:effectLst/>
              <a:latin typeface="+mn-lt"/>
              <a:ea typeface="+mn-ea"/>
              <a:cs typeface="+mn-cs"/>
            </a:rPr>
            <a:t>REFERENCIA: Proceso  de Menor Cuantía Número ________________</a:t>
          </a:r>
          <a:r>
            <a:rPr lang="es-CO"/>
            <a:t> </a:t>
          </a:r>
        </a:p>
        <a:p>
          <a:endParaRPr lang="es-CO" sz="1100" b="0" i="0" u="none" strike="noStrike">
            <a:solidFill>
              <a:schemeClr val="dk1"/>
            </a:solidFill>
            <a:effectLst/>
            <a:latin typeface="+mn-lt"/>
            <a:ea typeface="+mn-ea"/>
            <a:cs typeface="+mn-cs"/>
          </a:endParaRP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Yo, ________________________, identificado con cedula de ciudadanía número _____________________ actuando como representante legal de _____________________________, con Nit número ______________, manifiesto que el valor de la propuesta económica se estima en la suma de $  __________________, discriminada de la siguiente forma:  </a:t>
          </a:r>
          <a:r>
            <a:rPr lang="es-CO"/>
            <a:t> </a:t>
          </a:r>
          <a:endParaRPr lang="es-CO" sz="1100"/>
        </a:p>
      </xdr:txBody>
    </xdr:sp>
    <xdr:clientData/>
  </xdr:twoCellAnchor>
  <xdr:twoCellAnchor editAs="oneCell">
    <xdr:from>
      <xdr:col>0</xdr:col>
      <xdr:colOff>495300</xdr:colOff>
      <xdr:row>0</xdr:row>
      <xdr:rowOff>361950</xdr:rowOff>
    </xdr:from>
    <xdr:to>
      <xdr:col>1</xdr:col>
      <xdr:colOff>2381250</xdr:colOff>
      <xdr:row>4</xdr:row>
      <xdr:rowOff>160655</xdr:rowOff>
    </xdr:to>
    <xdr:pic>
      <xdr:nvPicPr>
        <xdr:cNvPr id="3" name="Imagen 2" descr="Logo CSJ RGB_01">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361950"/>
          <a:ext cx="2390775" cy="789305"/>
        </a:xfrm>
        <a:prstGeom prst="rect">
          <a:avLst/>
        </a:prstGeom>
        <a:noFill/>
        <a:ln>
          <a:noFill/>
        </a:ln>
      </xdr:spPr>
    </xdr:pic>
    <xdr:clientData/>
  </xdr:twoCellAnchor>
  <xdr:twoCellAnchor>
    <xdr:from>
      <xdr:col>0</xdr:col>
      <xdr:colOff>28575</xdr:colOff>
      <xdr:row>22</xdr:row>
      <xdr:rowOff>85724</xdr:rowOff>
    </xdr:from>
    <xdr:to>
      <xdr:col>8</xdr:col>
      <xdr:colOff>981075</xdr:colOff>
      <xdr:row>69</xdr:row>
      <xdr:rowOff>85724</xdr:rowOff>
    </xdr:to>
    <xdr:sp macro="" textlink="">
      <xdr:nvSpPr>
        <xdr:cNvPr id="4" name="CuadroTexto 3">
          <a:extLst>
            <a:ext uri="{FF2B5EF4-FFF2-40B4-BE49-F238E27FC236}">
              <a16:creationId xmlns:a16="http://schemas.microsoft.com/office/drawing/2014/main" id="{00000000-0008-0000-0500-000004000000}"/>
            </a:ext>
            <a:ext uri="{147F2762-F138-4A5C-976F-8EAC2B608ADB}">
              <a16:predDERef xmlns:a16="http://schemas.microsoft.com/office/drawing/2014/main" pred="{00000000-0008-0000-0500-000003000000}"/>
            </a:ext>
          </a:extLst>
        </xdr:cNvPr>
        <xdr:cNvSpPr txBox="1"/>
      </xdr:nvSpPr>
      <xdr:spPr>
        <a:xfrm>
          <a:off x="28575" y="7981949"/>
          <a:ext cx="9810750" cy="7610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s-CO" sz="1100" b="1" i="0">
              <a:solidFill>
                <a:schemeClr val="dk1"/>
              </a:solidFill>
              <a:effectLst/>
              <a:latin typeface="+mn-lt"/>
              <a:ea typeface="+mn-ea"/>
              <a:cs typeface="+mn-cs"/>
            </a:rPr>
            <a:t>Nota 1: </a:t>
          </a:r>
          <a:r>
            <a:rPr lang="es-CO" sz="1100" b="0" i="0">
              <a:solidFill>
                <a:schemeClr val="dk1"/>
              </a:solidFill>
              <a:effectLst/>
              <a:latin typeface="+mn-lt"/>
              <a:ea typeface="+mn-ea"/>
              <a:cs typeface="+mn-cs"/>
            </a:rPr>
            <a:t>Los proponentes no podrán exceder el </a:t>
          </a:r>
          <a:r>
            <a:rPr lang="es-CO" sz="1100" b="1" i="0">
              <a:solidFill>
                <a:schemeClr val="dk1"/>
              </a:solidFill>
              <a:effectLst/>
              <a:latin typeface="+mn-lt"/>
              <a:ea typeface="+mn-ea"/>
              <a:cs typeface="+mn-cs"/>
            </a:rPr>
            <a:t>VALOR UNITARIO PROMEDIO (ANTES DE IVA) </a:t>
          </a:r>
          <a:r>
            <a:rPr lang="es-CO" sz="1100" b="0" i="0">
              <a:solidFill>
                <a:schemeClr val="dk1"/>
              </a:solidFill>
              <a:effectLst/>
              <a:latin typeface="+mn-lt"/>
              <a:ea typeface="+mn-ea"/>
              <a:cs typeface="+mn-cs"/>
            </a:rPr>
            <a:t>de cada ítem, ni el valor del presupuesto oficial establecido en el estudio de mercado, so pena de rechazo</a:t>
          </a:r>
          <a:r>
            <a:rPr lang="es-CO" sz="1100" b="1" i="0">
              <a:solidFill>
                <a:schemeClr val="dk1"/>
              </a:solidFill>
              <a:effectLst/>
              <a:latin typeface="+mn-lt"/>
              <a:ea typeface="+mn-ea"/>
              <a:cs typeface="+mn-cs"/>
            </a:rPr>
            <a:t>. </a:t>
          </a:r>
          <a:r>
            <a:rPr lang="es-CO" sz="1100" b="1" i="0" u="sng">
              <a:solidFill>
                <a:schemeClr val="dk1"/>
              </a:solidFill>
              <a:effectLst/>
              <a:latin typeface="+mn-lt"/>
              <a:ea typeface="+mn-ea"/>
              <a:cs typeface="+mn-cs"/>
            </a:rPr>
            <a:t>En todo caso la propuesta será evaluada con el precio unitario antes de IVA.</a:t>
          </a:r>
          <a:r>
            <a:rPr lang="es-CO" sz="1100" b="0" i="0">
              <a:solidFill>
                <a:schemeClr val="dk1"/>
              </a:solidFill>
              <a:effectLst/>
              <a:latin typeface="+mn-lt"/>
              <a:ea typeface="+mn-ea"/>
              <a:cs typeface="+mn-cs"/>
            </a:rPr>
            <a:t>  </a:t>
          </a:r>
        </a:p>
        <a:p>
          <a:pPr rtl="0" fontAlgn="base"/>
          <a:endParaRPr lang="es-CO" sz="1100" b="0" i="0">
            <a:solidFill>
              <a:schemeClr val="dk1"/>
            </a:solidFill>
            <a:effectLst/>
            <a:latin typeface="+mn-lt"/>
            <a:ea typeface="+mn-ea"/>
            <a:cs typeface="+mn-cs"/>
          </a:endParaRPr>
        </a:p>
        <a:p>
          <a:pPr rtl="0" fontAlgn="base"/>
          <a:r>
            <a:rPr lang="es-CO" sz="1100" b="0" i="0">
              <a:solidFill>
                <a:schemeClr val="dk1"/>
              </a:solidFill>
              <a:effectLst/>
              <a:latin typeface="+mn-lt"/>
              <a:ea typeface="+mn-ea"/>
              <a:cs typeface="+mn-cs"/>
            </a:rPr>
            <a:t>En todo caso el valor ofertado más el impuesto al valor agregado a que haya lugar dependiendo del régimen aplicable, no podrá superar el presupuesto oficial (Precio Estimado) establecido para la contratación.</a:t>
          </a:r>
          <a:r>
            <a:rPr lang="es-CO" sz="1100" b="0" i="1">
              <a:solidFill>
                <a:schemeClr val="dk1"/>
              </a:solidFill>
              <a:effectLst/>
              <a:latin typeface="+mn-lt"/>
              <a:ea typeface="+mn-ea"/>
              <a:cs typeface="+mn-cs"/>
            </a:rPr>
            <a:t> </a:t>
          </a:r>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2: </a:t>
          </a:r>
          <a:r>
            <a:rPr lang="es-CO" sz="1100" b="0" i="0">
              <a:solidFill>
                <a:schemeClr val="dk1"/>
              </a:solidFill>
              <a:effectLst/>
              <a:latin typeface="+mn-lt"/>
              <a:ea typeface="+mn-ea"/>
              <a:cs typeface="+mn-cs"/>
            </a:rPr>
            <a:t>El contrato se celebrará por el valor total del presupuesto oficial, incluido el valor del IVA y las demás contribuciones de ley, sin sobrepasar el presupuesto oficial que asciende a la suma de </a:t>
          </a:r>
          <a:r>
            <a:rPr lang="es-CO" sz="1100" b="1" i="0">
              <a:solidFill>
                <a:schemeClr val="dk1"/>
              </a:solidFill>
              <a:effectLst/>
              <a:latin typeface="+mn-lt"/>
              <a:ea typeface="+mn-ea"/>
              <a:cs typeface="+mn-cs"/>
            </a:rPr>
            <a:t>SESENTA Y CINCO MILLONES NOVECIENTOS TREINTA Y NUEVE MIL OCHENTA Y DOS PESOS M/L ($65.939.082) M/CTE</a:t>
          </a:r>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3:</a:t>
          </a:r>
          <a:r>
            <a:rPr lang="es-CO" sz="1100" b="0" i="0">
              <a:solidFill>
                <a:schemeClr val="dk1"/>
              </a:solidFill>
              <a:effectLst/>
              <a:latin typeface="+mn-lt"/>
              <a:ea typeface="+mn-ea"/>
              <a:cs typeface="+mn-cs"/>
            </a:rPr>
            <a:t> Para la presentación del precio inicial por parte del oferente, se deberá tener en cuenta que los precios ofrecidos deberán ser en pesos colombianos, presentando cifras enteras, tanto en los precios unitarios como totales, incluyendo todos los conceptos relacionados con el objeto de la presente contratación. Los demás conceptos no previstos en la oferta no serán asumidos por la entidad.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Los valores contenidos en la propuesta económica deberán presentarse sin decimales; por lo cual, en caso de presentarse esta situación, la entidad procederá a aproximar al número entero más cercano.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4:</a:t>
          </a:r>
          <a:r>
            <a:rPr lang="es-CO" sz="1100" b="0" i="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5:</a:t>
          </a:r>
          <a:r>
            <a:rPr lang="es-CO" sz="1100" b="0" i="0">
              <a:solidFill>
                <a:schemeClr val="dk1"/>
              </a:solidFill>
              <a:effectLst/>
              <a:latin typeface="+mn-lt"/>
              <a:ea typeface="+mn-ea"/>
              <a:cs typeface="+mn-cs"/>
            </a:rPr>
            <a:t> Se analizará la artificialidad de los precios de cada uno de los ítems del contrato, de acuerdo con lo establecido en la guía G-MOAB-01 “Guía para el manejo de ofertas artificialmente bajas en Procesos de Contratación”, expedida por Colombia Compra Eficiente, el Decreto 1082 de 2015 y demás normas concordantes.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6: </a:t>
          </a:r>
          <a:r>
            <a:rPr lang="es-CO" sz="1100" b="0" i="0">
              <a:solidFill>
                <a:schemeClr val="dk1"/>
              </a:solidFill>
              <a:effectLst/>
              <a:latin typeface="+mn-lt"/>
              <a:ea typeface="+mn-ea"/>
              <a:cs typeface="+mn-cs"/>
            </a:rPr>
            <a:t>El contratista está en la obligación de mantener los precios ofrecidos en su oferta. En ningún caso podrá cambiar o modificar los precios establecidos durante la ejecución del contrato.   </a:t>
          </a:r>
        </a:p>
        <a:p>
          <a:pPr rtl="0" fontAlgn="base"/>
          <a:r>
            <a:rPr lang="es-CO" sz="1100" b="0" i="0">
              <a:solidFill>
                <a:schemeClr val="dk1"/>
              </a:solidFill>
              <a:effectLst/>
              <a:latin typeface="+mn-lt"/>
              <a:ea typeface="+mn-ea"/>
              <a:cs typeface="+mn-cs"/>
            </a:rPr>
            <a:t> </a:t>
          </a:r>
        </a:p>
        <a:p>
          <a:pPr rtl="0" fontAlgn="base"/>
          <a:endParaRPr lang="es-CO" sz="1100" b="0" i="0">
            <a:solidFill>
              <a:schemeClr val="dk1"/>
            </a:solidFill>
            <a:effectLst/>
            <a:latin typeface="+mn-lt"/>
            <a:ea typeface="+mn-ea"/>
            <a:cs typeface="+mn-cs"/>
          </a:endParaRP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Para constancia se firma en _____________ a los____ días del mes de _______ de 2023. </a:t>
          </a:r>
        </a:p>
        <a:p>
          <a:pPr rtl="0" fontAlgn="base"/>
          <a:r>
            <a:rPr lang="es-CO" sz="1100" b="0" i="0">
              <a:solidFill>
                <a:schemeClr val="dk1"/>
              </a:solidFill>
              <a:effectLst/>
              <a:latin typeface="+mn-lt"/>
              <a:ea typeface="+mn-ea"/>
              <a:cs typeface="+mn-cs"/>
            </a:rPr>
            <a:t> </a:t>
          </a: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r>
            <a:rPr lang="es-CO" sz="1100" b="0" i="0">
              <a:solidFill>
                <a:schemeClr val="dk1"/>
              </a:solidFill>
              <a:effectLst/>
              <a:latin typeface="+mn-lt"/>
              <a:ea typeface="+mn-ea"/>
              <a:cs typeface="+mn-cs"/>
            </a:rPr>
            <a:t>__________________________ </a:t>
          </a:r>
        </a:p>
        <a:p>
          <a:pPr rtl="0" fontAlgn="base"/>
          <a:r>
            <a:rPr lang="es-CO" sz="1100" b="0" i="0">
              <a:solidFill>
                <a:schemeClr val="dk1"/>
              </a:solidFill>
              <a:effectLst/>
              <a:latin typeface="+mn-lt"/>
              <a:ea typeface="+mn-ea"/>
              <a:cs typeface="+mn-cs"/>
            </a:rPr>
            <a:t>Nombre del Representante Legal </a:t>
          </a:r>
        </a:p>
        <a:p>
          <a:pPr rtl="0" fontAlgn="base"/>
          <a:r>
            <a:rPr lang="es-CO" sz="1100" b="0" i="0">
              <a:solidFill>
                <a:schemeClr val="dk1"/>
              </a:solidFill>
              <a:effectLst/>
              <a:latin typeface="+mn-lt"/>
              <a:ea typeface="+mn-ea"/>
              <a:cs typeface="+mn-cs"/>
            </a:rPr>
            <a:t>C.C. No. _______________ expedida en _______________ </a:t>
          </a:r>
        </a:p>
        <a:p>
          <a:pPr rtl="0" fontAlgn="base"/>
          <a:r>
            <a:rPr lang="es-CO" sz="1100" b="0" i="0">
              <a:solidFill>
                <a:schemeClr val="dk1"/>
              </a:solidFill>
              <a:effectLst/>
              <a:latin typeface="+mn-lt"/>
              <a:ea typeface="+mn-ea"/>
              <a:cs typeface="+mn-cs"/>
            </a:rPr>
            <a:t>NIT______________ </a:t>
          </a: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r>
            <a:rPr lang="es-CO" sz="1100" b="0" i="0">
              <a:solidFill>
                <a:schemeClr val="dk1"/>
              </a:solidFill>
              <a:effectLst/>
              <a:latin typeface="+mn-lt"/>
              <a:ea typeface="+mn-ea"/>
              <a:cs typeface="+mn-cs"/>
            </a:rPr>
            <a:t>__________________________ </a:t>
          </a:r>
        </a:p>
        <a:p>
          <a:pPr rtl="0" fontAlgn="base"/>
          <a:r>
            <a:rPr lang="es-CO" sz="1100" b="0" i="0">
              <a:solidFill>
                <a:schemeClr val="dk1"/>
              </a:solidFill>
              <a:effectLst/>
              <a:latin typeface="+mn-lt"/>
              <a:ea typeface="+mn-ea"/>
              <a:cs typeface="+mn-cs"/>
            </a:rPr>
            <a:t>Nombre del Oferente </a:t>
          </a:r>
        </a:p>
        <a:p>
          <a:pPr rtl="0" fontAlgn="base"/>
          <a:r>
            <a:rPr lang="es-CO" sz="1100" b="0" i="0">
              <a:solidFill>
                <a:schemeClr val="dk1"/>
              </a:solidFill>
              <a:effectLst/>
              <a:latin typeface="+mn-lt"/>
              <a:ea typeface="+mn-ea"/>
              <a:cs typeface="+mn-cs"/>
            </a:rPr>
            <a:t>Dirección ___________________________ </a:t>
          </a:r>
        </a:p>
        <a:p>
          <a:pPr rtl="0" fontAlgn="base"/>
          <a:r>
            <a:rPr lang="es-CO" sz="1100" b="0" i="0">
              <a:solidFill>
                <a:schemeClr val="dk1"/>
              </a:solidFill>
              <a:effectLst/>
              <a:latin typeface="+mn-lt"/>
              <a:ea typeface="+mn-ea"/>
              <a:cs typeface="+mn-cs"/>
            </a:rPr>
            <a:t>Teléfono ____________________________</a:t>
          </a:r>
        </a:p>
        <a:p>
          <a:endParaRPr lang="es-CO" sz="1100"/>
        </a:p>
      </xdr:txBody>
    </xdr:sp>
    <xdr:clientData/>
  </xdr:twoCellAnchor>
  <xdr:oneCellAnchor>
    <xdr:from>
      <xdr:col>2</xdr:col>
      <xdr:colOff>0</xdr:colOff>
      <xdr:row>21</xdr:row>
      <xdr:rowOff>0</xdr:rowOff>
    </xdr:from>
    <xdr:ext cx="123825" cy="291353"/>
    <xdr:sp macro="" textlink="">
      <xdr:nvSpPr>
        <xdr:cNvPr id="5" name="Text Box 3118">
          <a:extLst>
            <a:ext uri="{FF2B5EF4-FFF2-40B4-BE49-F238E27FC236}">
              <a16:creationId xmlns:a16="http://schemas.microsoft.com/office/drawing/2014/main" id="{00000000-0008-0000-0500-000005000000}"/>
            </a:ext>
          </a:extLst>
        </xdr:cNvPr>
        <xdr:cNvSpPr txBox="1">
          <a:spLocks noChangeArrowheads="1"/>
        </xdr:cNvSpPr>
      </xdr:nvSpPr>
      <xdr:spPr bwMode="auto">
        <a:xfrm>
          <a:off x="3714750" y="703897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6" name="Text Box 3118">
          <a:extLst>
            <a:ext uri="{FF2B5EF4-FFF2-40B4-BE49-F238E27FC236}">
              <a16:creationId xmlns:a16="http://schemas.microsoft.com/office/drawing/2014/main" id="{00000000-0008-0000-0500-000006000000}"/>
            </a:ext>
          </a:extLst>
        </xdr:cNvPr>
        <xdr:cNvSpPr txBox="1">
          <a:spLocks noChangeArrowheads="1"/>
        </xdr:cNvSpPr>
      </xdr:nvSpPr>
      <xdr:spPr bwMode="auto">
        <a:xfrm>
          <a:off x="3714750" y="703897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7" name="Text Box 3118">
          <a:extLst>
            <a:ext uri="{FF2B5EF4-FFF2-40B4-BE49-F238E27FC236}">
              <a16:creationId xmlns:a16="http://schemas.microsoft.com/office/drawing/2014/main" id="{00000000-0008-0000-0500-000007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8" name="Text Box 3118">
          <a:extLst>
            <a:ext uri="{FF2B5EF4-FFF2-40B4-BE49-F238E27FC236}">
              <a16:creationId xmlns:a16="http://schemas.microsoft.com/office/drawing/2014/main" id="{00000000-0008-0000-0500-000008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9" name="Text Box 3118">
          <a:extLst>
            <a:ext uri="{FF2B5EF4-FFF2-40B4-BE49-F238E27FC236}">
              <a16:creationId xmlns:a16="http://schemas.microsoft.com/office/drawing/2014/main" id="{00000000-0008-0000-0500-000009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10" name="Text Box 3118">
          <a:extLst>
            <a:ext uri="{FF2B5EF4-FFF2-40B4-BE49-F238E27FC236}">
              <a16:creationId xmlns:a16="http://schemas.microsoft.com/office/drawing/2014/main" id="{00000000-0008-0000-0500-00000A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11" name="Text Box 3118">
          <a:extLst>
            <a:ext uri="{FF2B5EF4-FFF2-40B4-BE49-F238E27FC236}">
              <a16:creationId xmlns:a16="http://schemas.microsoft.com/office/drawing/2014/main" id="{00000000-0008-0000-0500-00000B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12" name="Text Box 3118">
          <a:extLst>
            <a:ext uri="{FF2B5EF4-FFF2-40B4-BE49-F238E27FC236}">
              <a16:creationId xmlns:a16="http://schemas.microsoft.com/office/drawing/2014/main" id="{00000000-0008-0000-0500-00000C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13" name="Text Box 3118">
          <a:extLst>
            <a:ext uri="{FF2B5EF4-FFF2-40B4-BE49-F238E27FC236}">
              <a16:creationId xmlns:a16="http://schemas.microsoft.com/office/drawing/2014/main" id="{00000000-0008-0000-0500-00000D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14" name="Text Box 3118">
          <a:extLst>
            <a:ext uri="{FF2B5EF4-FFF2-40B4-BE49-F238E27FC236}">
              <a16:creationId xmlns:a16="http://schemas.microsoft.com/office/drawing/2014/main" id="{00000000-0008-0000-0500-00000E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15" name="Text Box 3118">
          <a:extLst>
            <a:ext uri="{FF2B5EF4-FFF2-40B4-BE49-F238E27FC236}">
              <a16:creationId xmlns:a16="http://schemas.microsoft.com/office/drawing/2014/main" id="{00000000-0008-0000-0500-00000F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16" name="Text Box 3118">
          <a:extLst>
            <a:ext uri="{FF2B5EF4-FFF2-40B4-BE49-F238E27FC236}">
              <a16:creationId xmlns:a16="http://schemas.microsoft.com/office/drawing/2014/main" id="{00000000-0008-0000-0500-000010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17" name="Text Box 3118">
          <a:extLst>
            <a:ext uri="{FF2B5EF4-FFF2-40B4-BE49-F238E27FC236}">
              <a16:creationId xmlns:a16="http://schemas.microsoft.com/office/drawing/2014/main" id="{00000000-0008-0000-0500-000011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18" name="Text Box 3118">
          <a:extLst>
            <a:ext uri="{FF2B5EF4-FFF2-40B4-BE49-F238E27FC236}">
              <a16:creationId xmlns:a16="http://schemas.microsoft.com/office/drawing/2014/main" id="{00000000-0008-0000-0500-000012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19" name="Text Box 3118">
          <a:extLst>
            <a:ext uri="{FF2B5EF4-FFF2-40B4-BE49-F238E27FC236}">
              <a16:creationId xmlns:a16="http://schemas.microsoft.com/office/drawing/2014/main" id="{00000000-0008-0000-0500-000013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20" name="Text Box 3118">
          <a:extLst>
            <a:ext uri="{FF2B5EF4-FFF2-40B4-BE49-F238E27FC236}">
              <a16:creationId xmlns:a16="http://schemas.microsoft.com/office/drawing/2014/main" id="{00000000-0008-0000-0500-000014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21" name="Text Box 3118">
          <a:extLst>
            <a:ext uri="{FF2B5EF4-FFF2-40B4-BE49-F238E27FC236}">
              <a16:creationId xmlns:a16="http://schemas.microsoft.com/office/drawing/2014/main" id="{00000000-0008-0000-0500-000015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22" name="Text Box 3118">
          <a:extLst>
            <a:ext uri="{FF2B5EF4-FFF2-40B4-BE49-F238E27FC236}">
              <a16:creationId xmlns:a16="http://schemas.microsoft.com/office/drawing/2014/main" id="{00000000-0008-0000-0500-000016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23" name="Text Box 3118">
          <a:extLst>
            <a:ext uri="{FF2B5EF4-FFF2-40B4-BE49-F238E27FC236}">
              <a16:creationId xmlns:a16="http://schemas.microsoft.com/office/drawing/2014/main" id="{00000000-0008-0000-0500-000017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24" name="Text Box 3118">
          <a:extLst>
            <a:ext uri="{FF2B5EF4-FFF2-40B4-BE49-F238E27FC236}">
              <a16:creationId xmlns:a16="http://schemas.microsoft.com/office/drawing/2014/main" id="{00000000-0008-0000-0500-000018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25" name="Text Box 3118">
          <a:extLst>
            <a:ext uri="{FF2B5EF4-FFF2-40B4-BE49-F238E27FC236}">
              <a16:creationId xmlns:a16="http://schemas.microsoft.com/office/drawing/2014/main" id="{00000000-0008-0000-0500-000019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26" name="Text Box 3118">
          <a:extLst>
            <a:ext uri="{FF2B5EF4-FFF2-40B4-BE49-F238E27FC236}">
              <a16:creationId xmlns:a16="http://schemas.microsoft.com/office/drawing/2014/main" id="{00000000-0008-0000-0500-00001A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27" name="Text Box 3118">
          <a:extLst>
            <a:ext uri="{FF2B5EF4-FFF2-40B4-BE49-F238E27FC236}">
              <a16:creationId xmlns:a16="http://schemas.microsoft.com/office/drawing/2014/main" id="{00000000-0008-0000-0500-00001B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28" name="Text Box 3118">
          <a:extLst>
            <a:ext uri="{FF2B5EF4-FFF2-40B4-BE49-F238E27FC236}">
              <a16:creationId xmlns:a16="http://schemas.microsoft.com/office/drawing/2014/main" id="{00000000-0008-0000-0500-00001C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29" name="Text Box 3118">
          <a:extLst>
            <a:ext uri="{FF2B5EF4-FFF2-40B4-BE49-F238E27FC236}">
              <a16:creationId xmlns:a16="http://schemas.microsoft.com/office/drawing/2014/main" id="{00000000-0008-0000-0500-00001D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30" name="Text Box 3118">
          <a:extLst>
            <a:ext uri="{FF2B5EF4-FFF2-40B4-BE49-F238E27FC236}">
              <a16:creationId xmlns:a16="http://schemas.microsoft.com/office/drawing/2014/main" id="{00000000-0008-0000-0500-00001E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31" name="Text Box 3118">
          <a:extLst>
            <a:ext uri="{FF2B5EF4-FFF2-40B4-BE49-F238E27FC236}">
              <a16:creationId xmlns:a16="http://schemas.microsoft.com/office/drawing/2014/main" id="{00000000-0008-0000-0500-00001F000000}"/>
            </a:ext>
          </a:extLst>
        </xdr:cNvPr>
        <xdr:cNvSpPr txBox="1">
          <a:spLocks noChangeArrowheads="1"/>
        </xdr:cNvSpPr>
      </xdr:nvSpPr>
      <xdr:spPr bwMode="auto">
        <a:xfrm>
          <a:off x="3714750" y="687705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32" name="Text Box 3118">
          <a:extLst>
            <a:ext uri="{FF2B5EF4-FFF2-40B4-BE49-F238E27FC236}">
              <a16:creationId xmlns:a16="http://schemas.microsoft.com/office/drawing/2014/main" id="{00000000-0008-0000-0500-000020000000}"/>
            </a:ext>
          </a:extLst>
        </xdr:cNvPr>
        <xdr:cNvSpPr txBox="1">
          <a:spLocks noChangeArrowheads="1"/>
        </xdr:cNvSpPr>
      </xdr:nvSpPr>
      <xdr:spPr bwMode="auto">
        <a:xfrm>
          <a:off x="3714750" y="687705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33" name="Text Box 3118">
          <a:extLst>
            <a:ext uri="{FF2B5EF4-FFF2-40B4-BE49-F238E27FC236}">
              <a16:creationId xmlns:a16="http://schemas.microsoft.com/office/drawing/2014/main" id="{00000000-0008-0000-0500-000021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34" name="Text Box 3118">
          <a:extLst>
            <a:ext uri="{FF2B5EF4-FFF2-40B4-BE49-F238E27FC236}">
              <a16:creationId xmlns:a16="http://schemas.microsoft.com/office/drawing/2014/main" id="{00000000-0008-0000-0500-000022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35" name="Text Box 3118">
          <a:extLst>
            <a:ext uri="{FF2B5EF4-FFF2-40B4-BE49-F238E27FC236}">
              <a16:creationId xmlns:a16="http://schemas.microsoft.com/office/drawing/2014/main" id="{00000000-0008-0000-0500-000023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36" name="Text Box 3118">
          <a:extLst>
            <a:ext uri="{FF2B5EF4-FFF2-40B4-BE49-F238E27FC236}">
              <a16:creationId xmlns:a16="http://schemas.microsoft.com/office/drawing/2014/main" id="{00000000-0008-0000-0500-000024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37" name="Text Box 3118">
          <a:extLst>
            <a:ext uri="{FF2B5EF4-FFF2-40B4-BE49-F238E27FC236}">
              <a16:creationId xmlns:a16="http://schemas.microsoft.com/office/drawing/2014/main" id="{00000000-0008-0000-0500-000025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38" name="Text Box 3118">
          <a:extLst>
            <a:ext uri="{FF2B5EF4-FFF2-40B4-BE49-F238E27FC236}">
              <a16:creationId xmlns:a16="http://schemas.microsoft.com/office/drawing/2014/main" id="{00000000-0008-0000-0500-000026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39" name="Text Box 3118">
          <a:extLst>
            <a:ext uri="{FF2B5EF4-FFF2-40B4-BE49-F238E27FC236}">
              <a16:creationId xmlns:a16="http://schemas.microsoft.com/office/drawing/2014/main" id="{00000000-0008-0000-0500-000027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40" name="Text Box 3118">
          <a:extLst>
            <a:ext uri="{FF2B5EF4-FFF2-40B4-BE49-F238E27FC236}">
              <a16:creationId xmlns:a16="http://schemas.microsoft.com/office/drawing/2014/main" id="{00000000-0008-0000-0500-000028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41" name="Text Box 3118">
          <a:extLst>
            <a:ext uri="{FF2B5EF4-FFF2-40B4-BE49-F238E27FC236}">
              <a16:creationId xmlns:a16="http://schemas.microsoft.com/office/drawing/2014/main" id="{00000000-0008-0000-0500-000029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42" name="Text Box 3118">
          <a:extLst>
            <a:ext uri="{FF2B5EF4-FFF2-40B4-BE49-F238E27FC236}">
              <a16:creationId xmlns:a16="http://schemas.microsoft.com/office/drawing/2014/main" id="{00000000-0008-0000-0500-00002A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43" name="Text Box 3118">
          <a:extLst>
            <a:ext uri="{FF2B5EF4-FFF2-40B4-BE49-F238E27FC236}">
              <a16:creationId xmlns:a16="http://schemas.microsoft.com/office/drawing/2014/main" id="{00000000-0008-0000-0500-00002B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44" name="Text Box 3118">
          <a:extLst>
            <a:ext uri="{FF2B5EF4-FFF2-40B4-BE49-F238E27FC236}">
              <a16:creationId xmlns:a16="http://schemas.microsoft.com/office/drawing/2014/main" id="{00000000-0008-0000-0500-00002C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45" name="Text Box 3118">
          <a:extLst>
            <a:ext uri="{FF2B5EF4-FFF2-40B4-BE49-F238E27FC236}">
              <a16:creationId xmlns:a16="http://schemas.microsoft.com/office/drawing/2014/main" id="{00000000-0008-0000-0500-00002D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46" name="Text Box 3118">
          <a:extLst>
            <a:ext uri="{FF2B5EF4-FFF2-40B4-BE49-F238E27FC236}">
              <a16:creationId xmlns:a16="http://schemas.microsoft.com/office/drawing/2014/main" id="{00000000-0008-0000-0500-00002E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47" name="Text Box 3118">
          <a:extLst>
            <a:ext uri="{FF2B5EF4-FFF2-40B4-BE49-F238E27FC236}">
              <a16:creationId xmlns:a16="http://schemas.microsoft.com/office/drawing/2014/main" id="{00000000-0008-0000-0500-00002F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48" name="Text Box 3118">
          <a:extLst>
            <a:ext uri="{FF2B5EF4-FFF2-40B4-BE49-F238E27FC236}">
              <a16:creationId xmlns:a16="http://schemas.microsoft.com/office/drawing/2014/main" id="{00000000-0008-0000-0500-000030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49" name="Text Box 3118">
          <a:extLst>
            <a:ext uri="{FF2B5EF4-FFF2-40B4-BE49-F238E27FC236}">
              <a16:creationId xmlns:a16="http://schemas.microsoft.com/office/drawing/2014/main" id="{00000000-0008-0000-0500-000031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50" name="Text Box 3118">
          <a:extLst>
            <a:ext uri="{FF2B5EF4-FFF2-40B4-BE49-F238E27FC236}">
              <a16:creationId xmlns:a16="http://schemas.microsoft.com/office/drawing/2014/main" id="{00000000-0008-0000-0500-000032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51" name="Text Box 3118">
          <a:extLst>
            <a:ext uri="{FF2B5EF4-FFF2-40B4-BE49-F238E27FC236}">
              <a16:creationId xmlns:a16="http://schemas.microsoft.com/office/drawing/2014/main" id="{00000000-0008-0000-0500-000033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52" name="Text Box 3118">
          <a:extLst>
            <a:ext uri="{FF2B5EF4-FFF2-40B4-BE49-F238E27FC236}">
              <a16:creationId xmlns:a16="http://schemas.microsoft.com/office/drawing/2014/main" id="{00000000-0008-0000-0500-000034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53" name="Text Box 3118">
          <a:extLst>
            <a:ext uri="{FF2B5EF4-FFF2-40B4-BE49-F238E27FC236}">
              <a16:creationId xmlns:a16="http://schemas.microsoft.com/office/drawing/2014/main" id="{00000000-0008-0000-0500-000035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54" name="Text Box 3118">
          <a:extLst>
            <a:ext uri="{FF2B5EF4-FFF2-40B4-BE49-F238E27FC236}">
              <a16:creationId xmlns:a16="http://schemas.microsoft.com/office/drawing/2014/main" id="{00000000-0008-0000-0500-000036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55" name="Text Box 3118">
          <a:extLst>
            <a:ext uri="{FF2B5EF4-FFF2-40B4-BE49-F238E27FC236}">
              <a16:creationId xmlns:a16="http://schemas.microsoft.com/office/drawing/2014/main" id="{00000000-0008-0000-0500-000037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56" name="Text Box 3118">
          <a:extLst>
            <a:ext uri="{FF2B5EF4-FFF2-40B4-BE49-F238E27FC236}">
              <a16:creationId xmlns:a16="http://schemas.microsoft.com/office/drawing/2014/main" id="{00000000-0008-0000-0500-000038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57" name="Text Box 3118">
          <a:extLst>
            <a:ext uri="{FF2B5EF4-FFF2-40B4-BE49-F238E27FC236}">
              <a16:creationId xmlns:a16="http://schemas.microsoft.com/office/drawing/2014/main" id="{00000000-0008-0000-0500-000039000000}"/>
            </a:ext>
            <a:ext uri="{147F2762-F138-4A5C-976F-8EAC2B608ADB}">
              <a16:predDERef xmlns:a16="http://schemas.microsoft.com/office/drawing/2014/main" pred="{EABF92A4-DC6C-4E05-BCEF-6A81793174EE}"/>
            </a:ext>
          </a:extLst>
        </xdr:cNvPr>
        <xdr:cNvSpPr txBox="1">
          <a:spLocks noChangeArrowheads="1"/>
        </xdr:cNvSpPr>
      </xdr:nvSpPr>
      <xdr:spPr bwMode="auto">
        <a:xfrm>
          <a:off x="3714750" y="687705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58" name="Text Box 3118">
          <a:extLst>
            <a:ext uri="{FF2B5EF4-FFF2-40B4-BE49-F238E27FC236}">
              <a16:creationId xmlns:a16="http://schemas.microsoft.com/office/drawing/2014/main" id="{00000000-0008-0000-0500-00003A000000}"/>
            </a:ext>
            <a:ext uri="{147F2762-F138-4A5C-976F-8EAC2B608ADB}">
              <a16:predDERef xmlns:a16="http://schemas.microsoft.com/office/drawing/2014/main" pred="{C79D31A3-676E-4DB0-B385-2A806597F57E}"/>
            </a:ext>
          </a:extLst>
        </xdr:cNvPr>
        <xdr:cNvSpPr txBox="1">
          <a:spLocks noChangeArrowheads="1"/>
        </xdr:cNvSpPr>
      </xdr:nvSpPr>
      <xdr:spPr bwMode="auto">
        <a:xfrm>
          <a:off x="3714750" y="687705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59" name="Text Box 3118">
          <a:extLst>
            <a:ext uri="{FF2B5EF4-FFF2-40B4-BE49-F238E27FC236}">
              <a16:creationId xmlns:a16="http://schemas.microsoft.com/office/drawing/2014/main" id="{00000000-0008-0000-0500-00003B000000}"/>
            </a:ext>
            <a:ext uri="{147F2762-F138-4A5C-976F-8EAC2B608ADB}">
              <a16:predDERef xmlns:a16="http://schemas.microsoft.com/office/drawing/2014/main" pred="{2B52B3D8-C4D1-43A5-B88B-68A51827DF26}"/>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60" name="Text Box 3118">
          <a:extLst>
            <a:ext uri="{FF2B5EF4-FFF2-40B4-BE49-F238E27FC236}">
              <a16:creationId xmlns:a16="http://schemas.microsoft.com/office/drawing/2014/main" id="{00000000-0008-0000-0500-00003C000000}"/>
            </a:ext>
            <a:ext uri="{147F2762-F138-4A5C-976F-8EAC2B608ADB}">
              <a16:predDERef xmlns:a16="http://schemas.microsoft.com/office/drawing/2014/main" pred="{2D493E9F-D704-4DBA-9E1A-9B583E863F6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61" name="Text Box 3118">
          <a:extLst>
            <a:ext uri="{FF2B5EF4-FFF2-40B4-BE49-F238E27FC236}">
              <a16:creationId xmlns:a16="http://schemas.microsoft.com/office/drawing/2014/main" id="{00000000-0008-0000-0500-00003D000000}"/>
            </a:ext>
            <a:ext uri="{147F2762-F138-4A5C-976F-8EAC2B608ADB}">
              <a16:predDERef xmlns:a16="http://schemas.microsoft.com/office/drawing/2014/main" pred="{6951BCAB-D07F-4A52-B2CC-81B86F6203F7}"/>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62" name="Text Box 3118">
          <a:extLst>
            <a:ext uri="{FF2B5EF4-FFF2-40B4-BE49-F238E27FC236}">
              <a16:creationId xmlns:a16="http://schemas.microsoft.com/office/drawing/2014/main" id="{00000000-0008-0000-0500-00003E000000}"/>
            </a:ext>
            <a:ext uri="{147F2762-F138-4A5C-976F-8EAC2B608ADB}">
              <a16:predDERef xmlns:a16="http://schemas.microsoft.com/office/drawing/2014/main" pred="{51F983F3-62D4-43E5-8676-2B9217416879}"/>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63" name="Text Box 3118">
          <a:extLst>
            <a:ext uri="{FF2B5EF4-FFF2-40B4-BE49-F238E27FC236}">
              <a16:creationId xmlns:a16="http://schemas.microsoft.com/office/drawing/2014/main" id="{00000000-0008-0000-0500-00003F000000}"/>
            </a:ext>
            <a:ext uri="{147F2762-F138-4A5C-976F-8EAC2B608ADB}">
              <a16:predDERef xmlns:a16="http://schemas.microsoft.com/office/drawing/2014/main" pred="{6D0A0631-C947-4361-BC83-C0C06B3CE1E6}"/>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64" name="Text Box 3118">
          <a:extLst>
            <a:ext uri="{FF2B5EF4-FFF2-40B4-BE49-F238E27FC236}">
              <a16:creationId xmlns:a16="http://schemas.microsoft.com/office/drawing/2014/main" id="{00000000-0008-0000-0500-000040000000}"/>
            </a:ext>
            <a:ext uri="{147F2762-F138-4A5C-976F-8EAC2B608ADB}">
              <a16:predDERef xmlns:a16="http://schemas.microsoft.com/office/drawing/2014/main" pred="{664F292F-F732-4174-A350-1DFEFCB39DB3}"/>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65" name="Text Box 3118">
          <a:extLst>
            <a:ext uri="{FF2B5EF4-FFF2-40B4-BE49-F238E27FC236}">
              <a16:creationId xmlns:a16="http://schemas.microsoft.com/office/drawing/2014/main" id="{00000000-0008-0000-0500-000041000000}"/>
            </a:ext>
            <a:ext uri="{147F2762-F138-4A5C-976F-8EAC2B608ADB}">
              <a16:predDERef xmlns:a16="http://schemas.microsoft.com/office/drawing/2014/main" pred="{A87C0A7F-DEC8-4C4A-962C-29E7B13E1F54}"/>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66" name="Text Box 3118">
          <a:extLst>
            <a:ext uri="{FF2B5EF4-FFF2-40B4-BE49-F238E27FC236}">
              <a16:creationId xmlns:a16="http://schemas.microsoft.com/office/drawing/2014/main" id="{00000000-0008-0000-0500-000042000000}"/>
            </a:ext>
            <a:ext uri="{147F2762-F138-4A5C-976F-8EAC2B608ADB}">
              <a16:predDERef xmlns:a16="http://schemas.microsoft.com/office/drawing/2014/main" pred="{0DCCB4A7-2162-4742-9F0B-A2A57AD6DE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67" name="Text Box 3118">
          <a:extLst>
            <a:ext uri="{FF2B5EF4-FFF2-40B4-BE49-F238E27FC236}">
              <a16:creationId xmlns:a16="http://schemas.microsoft.com/office/drawing/2014/main" id="{00000000-0008-0000-0500-000043000000}"/>
            </a:ext>
            <a:ext uri="{147F2762-F138-4A5C-976F-8EAC2B608ADB}">
              <a16:predDERef xmlns:a16="http://schemas.microsoft.com/office/drawing/2014/main" pred="{406C29D6-0DF6-49C8-9AA1-C3222FB22BBA}"/>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68" name="Text Box 3118">
          <a:extLst>
            <a:ext uri="{FF2B5EF4-FFF2-40B4-BE49-F238E27FC236}">
              <a16:creationId xmlns:a16="http://schemas.microsoft.com/office/drawing/2014/main" id="{00000000-0008-0000-0500-000044000000}"/>
            </a:ext>
            <a:ext uri="{147F2762-F138-4A5C-976F-8EAC2B608ADB}">
              <a16:predDERef xmlns:a16="http://schemas.microsoft.com/office/drawing/2014/main" pred="{40CA9A4D-3E30-4C69-8429-A9158F5FA869}"/>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69" name="Text Box 3118">
          <a:extLst>
            <a:ext uri="{FF2B5EF4-FFF2-40B4-BE49-F238E27FC236}">
              <a16:creationId xmlns:a16="http://schemas.microsoft.com/office/drawing/2014/main" id="{00000000-0008-0000-0500-000045000000}"/>
            </a:ext>
            <a:ext uri="{147F2762-F138-4A5C-976F-8EAC2B608ADB}">
              <a16:predDERef xmlns:a16="http://schemas.microsoft.com/office/drawing/2014/main" pred="{162708E6-7567-4407-9853-0F6E9D710D53}"/>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70" name="Text Box 3118">
          <a:extLst>
            <a:ext uri="{FF2B5EF4-FFF2-40B4-BE49-F238E27FC236}">
              <a16:creationId xmlns:a16="http://schemas.microsoft.com/office/drawing/2014/main" id="{00000000-0008-0000-0500-000046000000}"/>
            </a:ext>
            <a:ext uri="{147F2762-F138-4A5C-976F-8EAC2B608ADB}">
              <a16:predDERef xmlns:a16="http://schemas.microsoft.com/office/drawing/2014/main" pred="{21BF1F45-CE37-4913-AB80-2826F2952DF4}"/>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71" name="Text Box 3118">
          <a:extLst>
            <a:ext uri="{FF2B5EF4-FFF2-40B4-BE49-F238E27FC236}">
              <a16:creationId xmlns:a16="http://schemas.microsoft.com/office/drawing/2014/main" id="{00000000-0008-0000-0500-000047000000}"/>
            </a:ext>
            <a:ext uri="{147F2762-F138-4A5C-976F-8EAC2B608ADB}">
              <a16:predDERef xmlns:a16="http://schemas.microsoft.com/office/drawing/2014/main" pred="{F24C6EFA-5FA5-460C-A8C1-1D805F9CF353}"/>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72" name="Text Box 3118">
          <a:extLst>
            <a:ext uri="{FF2B5EF4-FFF2-40B4-BE49-F238E27FC236}">
              <a16:creationId xmlns:a16="http://schemas.microsoft.com/office/drawing/2014/main" id="{00000000-0008-0000-0500-000048000000}"/>
            </a:ext>
            <a:ext uri="{147F2762-F138-4A5C-976F-8EAC2B608ADB}">
              <a16:predDERef xmlns:a16="http://schemas.microsoft.com/office/drawing/2014/main" pred="{0B6A2584-8365-4EBF-B247-38AF32F9BA78}"/>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73" name="Text Box 3118">
          <a:extLst>
            <a:ext uri="{FF2B5EF4-FFF2-40B4-BE49-F238E27FC236}">
              <a16:creationId xmlns:a16="http://schemas.microsoft.com/office/drawing/2014/main" id="{00000000-0008-0000-0500-000049000000}"/>
            </a:ext>
            <a:ext uri="{147F2762-F138-4A5C-976F-8EAC2B608ADB}">
              <a16:predDERef xmlns:a16="http://schemas.microsoft.com/office/drawing/2014/main" pred="{77704B6C-2953-49FF-88D3-4BCC5D088FB8}"/>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74" name="Text Box 3118">
          <a:extLst>
            <a:ext uri="{FF2B5EF4-FFF2-40B4-BE49-F238E27FC236}">
              <a16:creationId xmlns:a16="http://schemas.microsoft.com/office/drawing/2014/main" id="{00000000-0008-0000-0500-00004A000000}"/>
            </a:ext>
            <a:ext uri="{147F2762-F138-4A5C-976F-8EAC2B608ADB}">
              <a16:predDERef xmlns:a16="http://schemas.microsoft.com/office/drawing/2014/main" pred="{46E8ACFF-10EA-48CF-8593-2CF6F6266416}"/>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75" name="Text Box 3118">
          <a:extLst>
            <a:ext uri="{FF2B5EF4-FFF2-40B4-BE49-F238E27FC236}">
              <a16:creationId xmlns:a16="http://schemas.microsoft.com/office/drawing/2014/main" id="{00000000-0008-0000-0500-00004B000000}"/>
            </a:ext>
            <a:ext uri="{147F2762-F138-4A5C-976F-8EAC2B608ADB}">
              <a16:predDERef xmlns:a16="http://schemas.microsoft.com/office/drawing/2014/main" pred="{83721183-ED79-4F61-9017-17C8EDE66E53}"/>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76" name="Text Box 3118">
          <a:extLst>
            <a:ext uri="{FF2B5EF4-FFF2-40B4-BE49-F238E27FC236}">
              <a16:creationId xmlns:a16="http://schemas.microsoft.com/office/drawing/2014/main" id="{00000000-0008-0000-0500-00004C000000}"/>
            </a:ext>
            <a:ext uri="{147F2762-F138-4A5C-976F-8EAC2B608ADB}">
              <a16:predDERef xmlns:a16="http://schemas.microsoft.com/office/drawing/2014/main" pred="{96DF98A0-2EE1-42CC-8C1D-48A15516E92C}"/>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77" name="Text Box 3118">
          <a:extLst>
            <a:ext uri="{FF2B5EF4-FFF2-40B4-BE49-F238E27FC236}">
              <a16:creationId xmlns:a16="http://schemas.microsoft.com/office/drawing/2014/main" id="{00000000-0008-0000-0500-00004D000000}"/>
            </a:ext>
            <a:ext uri="{147F2762-F138-4A5C-976F-8EAC2B608ADB}">
              <a16:predDERef xmlns:a16="http://schemas.microsoft.com/office/drawing/2014/main" pred="{04EAC7B9-2D62-433D-B7DE-56936DB3DA8A}"/>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78" name="Text Box 3118">
          <a:extLst>
            <a:ext uri="{FF2B5EF4-FFF2-40B4-BE49-F238E27FC236}">
              <a16:creationId xmlns:a16="http://schemas.microsoft.com/office/drawing/2014/main" id="{00000000-0008-0000-0500-00004E000000}"/>
            </a:ext>
            <a:ext uri="{147F2762-F138-4A5C-976F-8EAC2B608ADB}">
              <a16:predDERef xmlns:a16="http://schemas.microsoft.com/office/drawing/2014/main" pred="{A00683E9-299B-4DB7-910F-488E54581C39}"/>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79" name="Text Box 3118">
          <a:extLst>
            <a:ext uri="{FF2B5EF4-FFF2-40B4-BE49-F238E27FC236}">
              <a16:creationId xmlns:a16="http://schemas.microsoft.com/office/drawing/2014/main" id="{00000000-0008-0000-0500-00004F000000}"/>
            </a:ext>
            <a:ext uri="{147F2762-F138-4A5C-976F-8EAC2B608ADB}">
              <a16:predDERef xmlns:a16="http://schemas.microsoft.com/office/drawing/2014/main" pred="{83ABD1D7-8D72-4C28-8128-0439B082571A}"/>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80" name="Text Box 3118">
          <a:extLst>
            <a:ext uri="{FF2B5EF4-FFF2-40B4-BE49-F238E27FC236}">
              <a16:creationId xmlns:a16="http://schemas.microsoft.com/office/drawing/2014/main" id="{00000000-0008-0000-0500-000050000000}"/>
            </a:ext>
            <a:ext uri="{147F2762-F138-4A5C-976F-8EAC2B608ADB}">
              <a16:predDERef xmlns:a16="http://schemas.microsoft.com/office/drawing/2014/main" pred="{21CBCFD4-DBBA-42D6-9BEA-C38E6D39FAE8}"/>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81" name="Text Box 3118">
          <a:extLst>
            <a:ext uri="{FF2B5EF4-FFF2-40B4-BE49-F238E27FC236}">
              <a16:creationId xmlns:a16="http://schemas.microsoft.com/office/drawing/2014/main" id="{00000000-0008-0000-0500-000051000000}"/>
            </a:ext>
            <a:ext uri="{147F2762-F138-4A5C-976F-8EAC2B608ADB}">
              <a16:predDERef xmlns:a16="http://schemas.microsoft.com/office/drawing/2014/main" pred="{02982F76-6CA3-4E16-8728-559A155EC569}"/>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82" name="Text Box 3118">
          <a:extLst>
            <a:ext uri="{FF2B5EF4-FFF2-40B4-BE49-F238E27FC236}">
              <a16:creationId xmlns:a16="http://schemas.microsoft.com/office/drawing/2014/main" id="{00000000-0008-0000-0500-000052000000}"/>
            </a:ext>
            <a:ext uri="{147F2762-F138-4A5C-976F-8EAC2B608ADB}">
              <a16:predDERef xmlns:a16="http://schemas.microsoft.com/office/drawing/2014/main" pred="{28C3FE1A-5FA6-465E-8409-F8D4C3AC6CB3}"/>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57150</xdr:colOff>
      <xdr:row>0</xdr:row>
      <xdr:rowOff>180975</xdr:rowOff>
    </xdr:from>
    <xdr:to>
      <xdr:col>11</xdr:col>
      <xdr:colOff>0</xdr:colOff>
      <xdr:row>18</xdr:row>
      <xdr:rowOff>57150</xdr:rowOff>
    </xdr:to>
    <xdr:sp macro="" textlink="">
      <xdr:nvSpPr>
        <xdr:cNvPr id="2" name="CuadroTexto 1">
          <a:extLst>
            <a:ext uri="{FF2B5EF4-FFF2-40B4-BE49-F238E27FC236}">
              <a16:creationId xmlns:a16="http://schemas.microsoft.com/office/drawing/2014/main" id="{00000000-0008-0000-0600-000002000000}"/>
            </a:ext>
          </a:extLst>
        </xdr:cNvPr>
        <xdr:cNvSpPr txBox="1"/>
      </xdr:nvSpPr>
      <xdr:spPr>
        <a:xfrm>
          <a:off x="57150" y="180975"/>
          <a:ext cx="8924925" cy="448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r>
            <a:rPr lang="es-CO" sz="1100" b="1" i="0" u="none" strike="noStrike">
              <a:solidFill>
                <a:schemeClr val="dk1"/>
              </a:solidFill>
              <a:effectLst/>
              <a:latin typeface="+mn-lt"/>
              <a:ea typeface="+mn-ea"/>
              <a:cs typeface="+mn-cs"/>
            </a:rPr>
            <a:t>ANEXO 3</a:t>
          </a:r>
          <a:r>
            <a:rPr lang="es-CO"/>
            <a:t> </a:t>
          </a:r>
        </a:p>
        <a:p>
          <a:pPr algn="ctr"/>
          <a:r>
            <a:rPr lang="es-CO" sz="1100" b="1" i="0" u="none" strike="noStrike">
              <a:solidFill>
                <a:schemeClr val="dk1"/>
              </a:solidFill>
              <a:effectLst/>
              <a:latin typeface="+mn-lt"/>
              <a:ea typeface="+mn-ea"/>
              <a:cs typeface="+mn-cs"/>
            </a:rPr>
            <a:t>PROPUESTA ECONÓMICA </a:t>
          </a:r>
          <a:r>
            <a:rPr lang="es-CO"/>
            <a:t> </a:t>
          </a:r>
        </a:p>
        <a:p>
          <a:endParaRPr lang="es-CO" sz="1100" b="0" i="0" u="none" strike="noStrike">
            <a:solidFill>
              <a:schemeClr val="dk1"/>
            </a:solidFill>
            <a:effectLst/>
            <a:latin typeface="+mn-lt"/>
            <a:ea typeface="+mn-ea"/>
            <a:cs typeface="+mn-cs"/>
          </a:endParaRP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Ciudad y Fecha</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Señores: </a:t>
          </a:r>
          <a:r>
            <a:rPr lang="es-CO"/>
            <a:t> </a:t>
          </a:r>
        </a:p>
        <a:p>
          <a:r>
            <a:rPr lang="es-CO" sz="1100" b="1" i="0" u="none" strike="noStrike">
              <a:solidFill>
                <a:schemeClr val="dk1"/>
              </a:solidFill>
              <a:effectLst/>
              <a:latin typeface="+mn-lt"/>
              <a:ea typeface="+mn-ea"/>
              <a:cs typeface="+mn-cs"/>
            </a:rPr>
            <a:t>DIRECCIÓN SECCIONAL DE ADMINISTRACIÓN JUDICIAL MEDELLÍN </a:t>
          </a:r>
          <a:r>
            <a:rPr lang="es-CO"/>
            <a:t> </a:t>
          </a:r>
        </a:p>
        <a:p>
          <a:r>
            <a:rPr lang="es-CO" sz="1100" b="0" i="0" u="none" strike="noStrike">
              <a:solidFill>
                <a:schemeClr val="dk1"/>
              </a:solidFill>
              <a:effectLst/>
              <a:latin typeface="+mn-lt"/>
              <a:ea typeface="+mn-ea"/>
              <a:cs typeface="+mn-cs"/>
            </a:rPr>
            <a:t>Medellín, Antioquia </a:t>
          </a:r>
          <a:r>
            <a:rPr lang="es-CO"/>
            <a:t> </a:t>
          </a:r>
        </a:p>
        <a:p>
          <a:endParaRPr lang="es-CO" sz="1100" b="1" i="0" u="none" strike="noStrike">
            <a:solidFill>
              <a:schemeClr val="dk1"/>
            </a:solidFill>
            <a:effectLst/>
            <a:latin typeface="+mn-lt"/>
            <a:ea typeface="+mn-ea"/>
            <a:cs typeface="+mn-cs"/>
          </a:endParaRPr>
        </a:p>
        <a:p>
          <a:endParaRPr lang="es-CO" sz="1100" b="1" i="0" u="none" strike="noStrike">
            <a:solidFill>
              <a:schemeClr val="dk1"/>
            </a:solidFill>
            <a:effectLst/>
            <a:latin typeface="+mn-lt"/>
            <a:ea typeface="+mn-ea"/>
            <a:cs typeface="+mn-cs"/>
          </a:endParaRPr>
        </a:p>
        <a:p>
          <a:r>
            <a:rPr lang="es-CO" sz="1100" b="1" i="0" u="none" strike="noStrike">
              <a:solidFill>
                <a:schemeClr val="dk1"/>
              </a:solidFill>
              <a:effectLst/>
              <a:latin typeface="+mn-lt"/>
              <a:ea typeface="+mn-ea"/>
              <a:cs typeface="+mn-cs"/>
            </a:rPr>
            <a:t>REFERENCIA: Proceso  de Menor Cuantía Número ________________</a:t>
          </a:r>
          <a:r>
            <a:rPr lang="es-CO"/>
            <a:t> </a:t>
          </a:r>
        </a:p>
        <a:p>
          <a:endParaRPr lang="es-CO" sz="1100" b="0" i="0" u="none" strike="noStrike">
            <a:solidFill>
              <a:schemeClr val="dk1"/>
            </a:solidFill>
            <a:effectLst/>
            <a:latin typeface="+mn-lt"/>
            <a:ea typeface="+mn-ea"/>
            <a:cs typeface="+mn-cs"/>
          </a:endParaRP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Yo, ________________________, identificado con cedula de ciudadanía número _____________________ actuando como representante legal de _____________________________, con Nit número ______________, manifiesto que el valor de la propuesta económica se estima en la suma de $  __________________, discriminada de la siguiente forma:  </a:t>
          </a:r>
          <a:r>
            <a:rPr lang="es-CO"/>
            <a:t> </a:t>
          </a:r>
          <a:endParaRPr lang="es-CO" sz="1100"/>
        </a:p>
      </xdr:txBody>
    </xdr:sp>
    <xdr:clientData/>
  </xdr:twoCellAnchor>
  <xdr:twoCellAnchor editAs="oneCell">
    <xdr:from>
      <xdr:col>0</xdr:col>
      <xdr:colOff>495300</xdr:colOff>
      <xdr:row>0</xdr:row>
      <xdr:rowOff>361950</xdr:rowOff>
    </xdr:from>
    <xdr:to>
      <xdr:col>1</xdr:col>
      <xdr:colOff>2381250</xdr:colOff>
      <xdr:row>4</xdr:row>
      <xdr:rowOff>160655</xdr:rowOff>
    </xdr:to>
    <xdr:pic>
      <xdr:nvPicPr>
        <xdr:cNvPr id="3" name="Imagen 2" descr="Logo CSJ RGB_01">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361950"/>
          <a:ext cx="2390775" cy="789305"/>
        </a:xfrm>
        <a:prstGeom prst="rect">
          <a:avLst/>
        </a:prstGeom>
        <a:noFill/>
        <a:ln>
          <a:noFill/>
        </a:ln>
      </xdr:spPr>
    </xdr:pic>
    <xdr:clientData/>
  </xdr:twoCellAnchor>
  <xdr:twoCellAnchor>
    <xdr:from>
      <xdr:col>0</xdr:col>
      <xdr:colOff>28575</xdr:colOff>
      <xdr:row>43</xdr:row>
      <xdr:rowOff>85725</xdr:rowOff>
    </xdr:from>
    <xdr:to>
      <xdr:col>10</xdr:col>
      <xdr:colOff>981075</xdr:colOff>
      <xdr:row>79</xdr:row>
      <xdr:rowOff>123824</xdr:rowOff>
    </xdr:to>
    <xdr:sp macro="" textlink="">
      <xdr:nvSpPr>
        <xdr:cNvPr id="4" name="CuadroTexto 3">
          <a:extLst>
            <a:ext uri="{FF2B5EF4-FFF2-40B4-BE49-F238E27FC236}">
              <a16:creationId xmlns:a16="http://schemas.microsoft.com/office/drawing/2014/main" id="{00000000-0008-0000-0600-000004000000}"/>
            </a:ext>
            <a:ext uri="{147F2762-F138-4A5C-976F-8EAC2B608ADB}">
              <a16:predDERef xmlns:a16="http://schemas.microsoft.com/office/drawing/2014/main" pred="{00000000-0008-0000-0500-000003000000}"/>
            </a:ext>
          </a:extLst>
        </xdr:cNvPr>
        <xdr:cNvSpPr txBox="1"/>
      </xdr:nvSpPr>
      <xdr:spPr>
        <a:xfrm>
          <a:off x="28575" y="10487025"/>
          <a:ext cx="12496800" cy="5867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s-CO" sz="1100" b="1" i="0">
              <a:solidFill>
                <a:schemeClr val="dk1"/>
              </a:solidFill>
              <a:effectLst/>
              <a:latin typeface="+mn-lt"/>
              <a:ea typeface="+mn-ea"/>
              <a:cs typeface="+mn-cs"/>
            </a:rPr>
            <a:t>Nota 1.</a:t>
          </a:r>
          <a:r>
            <a:rPr lang="es-CO" sz="1100" b="0" i="0">
              <a:solidFill>
                <a:schemeClr val="dk1"/>
              </a:solidFill>
              <a:effectLst/>
              <a:latin typeface="+mn-lt"/>
              <a:ea typeface="+mn-ea"/>
              <a:cs typeface="+mn-cs"/>
            </a:rPr>
            <a:t> Los proponentes no podrán exceder el </a:t>
          </a:r>
          <a:r>
            <a:rPr lang="es-CO" sz="1100" b="1" i="0">
              <a:solidFill>
                <a:schemeClr val="dk1"/>
              </a:solidFill>
              <a:effectLst/>
              <a:latin typeface="+mn-lt"/>
              <a:ea typeface="+mn-ea"/>
              <a:cs typeface="+mn-cs"/>
            </a:rPr>
            <a:t>VALOR UNITARIO, establecido en el cuadro de precios promedio </a:t>
          </a:r>
          <a:r>
            <a:rPr lang="es-CO" sz="1100" b="0" i="0">
              <a:solidFill>
                <a:schemeClr val="dk1"/>
              </a:solidFill>
              <a:effectLst/>
              <a:latin typeface="+mn-lt"/>
              <a:ea typeface="+mn-ea"/>
              <a:cs typeface="+mn-cs"/>
            </a:rPr>
            <a:t>de cada ítem, ni el valor del presupuesto oficial establecido en el presente documento, so pena de rechazo</a:t>
          </a:r>
          <a:r>
            <a:rPr lang="es-CO" sz="1100" b="1" i="0">
              <a:solidFill>
                <a:schemeClr val="dk1"/>
              </a:solidFill>
              <a:effectLst/>
              <a:latin typeface="+mn-lt"/>
              <a:ea typeface="+mn-ea"/>
              <a:cs typeface="+mn-cs"/>
            </a:rPr>
            <a:t>. </a:t>
          </a:r>
          <a:r>
            <a:rPr lang="es-CO" sz="1100" b="1" i="0" u="sng">
              <a:solidFill>
                <a:schemeClr val="dk1"/>
              </a:solidFill>
              <a:effectLst/>
              <a:latin typeface="+mn-lt"/>
              <a:ea typeface="+mn-ea"/>
              <a:cs typeface="+mn-cs"/>
            </a:rPr>
            <a:t>En todo caso la propuesta será evaluada con el valor unitario ofertado (antes de IVA).</a:t>
          </a:r>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2: </a:t>
          </a:r>
          <a:r>
            <a:rPr lang="es-CO" sz="1100" b="0" i="0">
              <a:solidFill>
                <a:schemeClr val="dk1"/>
              </a:solidFill>
              <a:effectLst/>
              <a:latin typeface="+mn-lt"/>
              <a:ea typeface="+mn-ea"/>
              <a:cs typeface="+mn-cs"/>
            </a:rPr>
            <a:t>Los valores contenidos en la propuesta económica deberán presentarse sin decimales; por lo cual, en caso de presentarse esta situación, la entidad procederá a aproximar al número entero más cercano.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3:</a:t>
          </a:r>
          <a:r>
            <a:rPr lang="es-CO" sz="1100" b="0" i="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4:</a:t>
          </a:r>
          <a:r>
            <a:rPr lang="es-CO" sz="1100" b="0" i="0">
              <a:solidFill>
                <a:schemeClr val="dk1"/>
              </a:solidFill>
              <a:effectLst/>
              <a:latin typeface="+mn-lt"/>
              <a:ea typeface="+mn-ea"/>
              <a:cs typeface="+mn-cs"/>
            </a:rPr>
            <a:t> Se analizará la artificialidad de los precios de cada uno de los ítems del contrato, de acuerdo a lo establecido en la guía G-MOAB-01 “</a:t>
          </a:r>
          <a:r>
            <a:rPr lang="es-CO" sz="1100" b="0" i="1">
              <a:solidFill>
                <a:schemeClr val="dk1"/>
              </a:solidFill>
              <a:effectLst/>
              <a:latin typeface="+mn-lt"/>
              <a:ea typeface="+mn-ea"/>
              <a:cs typeface="+mn-cs"/>
            </a:rPr>
            <a:t>Guía para el manejo de ofertas artificialmente bajas en Procesos de Contratación</a:t>
          </a:r>
          <a:r>
            <a:rPr lang="es-CO" sz="1100" b="0" i="0">
              <a:solidFill>
                <a:schemeClr val="dk1"/>
              </a:solidFill>
              <a:effectLst/>
              <a:latin typeface="+mn-lt"/>
              <a:ea typeface="+mn-ea"/>
              <a:cs typeface="+mn-cs"/>
            </a:rPr>
            <a:t>”, expedida por Colombia Compra Eficiente.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5: </a:t>
          </a:r>
          <a:r>
            <a:rPr lang="es-CO" sz="1100" b="0" i="0">
              <a:solidFill>
                <a:schemeClr val="dk1"/>
              </a:solidFill>
              <a:effectLst/>
              <a:latin typeface="+mn-lt"/>
              <a:ea typeface="+mn-ea"/>
              <a:cs typeface="+mn-cs"/>
            </a:rPr>
            <a:t>El contrato se </a:t>
          </a:r>
          <a:r>
            <a:rPr lang="es-CO" sz="1100" b="1" i="0">
              <a:solidFill>
                <a:schemeClr val="dk1"/>
              </a:solidFill>
              <a:effectLst/>
              <a:latin typeface="+mn-lt"/>
              <a:ea typeface="+mn-ea"/>
              <a:cs typeface="+mn-cs"/>
            </a:rPr>
            <a:t>adjudicará por el valor de la oferta ganadora.</a:t>
          </a:r>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Para constancia se firma en _____________ a los____ días del mes de _______ de 2023. </a:t>
          </a:r>
        </a:p>
        <a:p>
          <a:pPr rtl="0" fontAlgn="base"/>
          <a:r>
            <a:rPr lang="es-CO" sz="1100" b="0" i="0">
              <a:solidFill>
                <a:schemeClr val="dk1"/>
              </a:solidFill>
              <a:effectLst/>
              <a:latin typeface="+mn-lt"/>
              <a:ea typeface="+mn-ea"/>
              <a:cs typeface="+mn-cs"/>
            </a:rPr>
            <a:t> </a:t>
          </a: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r>
            <a:rPr lang="es-CO" sz="1100" b="0" i="0">
              <a:solidFill>
                <a:schemeClr val="dk1"/>
              </a:solidFill>
              <a:effectLst/>
              <a:latin typeface="+mn-lt"/>
              <a:ea typeface="+mn-ea"/>
              <a:cs typeface="+mn-cs"/>
            </a:rPr>
            <a:t>__________________________ </a:t>
          </a:r>
        </a:p>
        <a:p>
          <a:pPr rtl="0" fontAlgn="base"/>
          <a:r>
            <a:rPr lang="es-CO" sz="1100" b="0" i="0">
              <a:solidFill>
                <a:schemeClr val="dk1"/>
              </a:solidFill>
              <a:effectLst/>
              <a:latin typeface="+mn-lt"/>
              <a:ea typeface="+mn-ea"/>
              <a:cs typeface="+mn-cs"/>
            </a:rPr>
            <a:t>Nombre del Representante Legal </a:t>
          </a:r>
        </a:p>
        <a:p>
          <a:pPr rtl="0" fontAlgn="base"/>
          <a:r>
            <a:rPr lang="es-CO" sz="1100" b="0" i="0">
              <a:solidFill>
                <a:schemeClr val="dk1"/>
              </a:solidFill>
              <a:effectLst/>
              <a:latin typeface="+mn-lt"/>
              <a:ea typeface="+mn-ea"/>
              <a:cs typeface="+mn-cs"/>
            </a:rPr>
            <a:t>C.C. No. _______________ expedida en _______________ </a:t>
          </a:r>
        </a:p>
        <a:p>
          <a:pPr rtl="0" fontAlgn="base"/>
          <a:r>
            <a:rPr lang="es-CO" sz="1100" b="0" i="0">
              <a:solidFill>
                <a:schemeClr val="dk1"/>
              </a:solidFill>
              <a:effectLst/>
              <a:latin typeface="+mn-lt"/>
              <a:ea typeface="+mn-ea"/>
              <a:cs typeface="+mn-cs"/>
            </a:rPr>
            <a:t>NIT______________ </a:t>
          </a: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r>
            <a:rPr lang="es-CO" sz="1100" b="0" i="0">
              <a:solidFill>
                <a:schemeClr val="dk1"/>
              </a:solidFill>
              <a:effectLst/>
              <a:latin typeface="+mn-lt"/>
              <a:ea typeface="+mn-ea"/>
              <a:cs typeface="+mn-cs"/>
            </a:rPr>
            <a:t>__________________________ </a:t>
          </a:r>
        </a:p>
        <a:p>
          <a:pPr rtl="0" fontAlgn="base"/>
          <a:r>
            <a:rPr lang="es-CO" sz="1100" b="0" i="0">
              <a:solidFill>
                <a:schemeClr val="dk1"/>
              </a:solidFill>
              <a:effectLst/>
              <a:latin typeface="+mn-lt"/>
              <a:ea typeface="+mn-ea"/>
              <a:cs typeface="+mn-cs"/>
            </a:rPr>
            <a:t>Nombre del Oferente </a:t>
          </a:r>
        </a:p>
        <a:p>
          <a:pPr rtl="0" fontAlgn="base"/>
          <a:r>
            <a:rPr lang="es-CO" sz="1100" b="0" i="0">
              <a:solidFill>
                <a:schemeClr val="dk1"/>
              </a:solidFill>
              <a:effectLst/>
              <a:latin typeface="+mn-lt"/>
              <a:ea typeface="+mn-ea"/>
              <a:cs typeface="+mn-cs"/>
            </a:rPr>
            <a:t>Dirección ___________________________ </a:t>
          </a:r>
        </a:p>
        <a:p>
          <a:pPr rtl="0" fontAlgn="base"/>
          <a:r>
            <a:rPr lang="es-CO" sz="1100" b="0" i="0">
              <a:solidFill>
                <a:schemeClr val="dk1"/>
              </a:solidFill>
              <a:effectLst/>
              <a:latin typeface="+mn-lt"/>
              <a:ea typeface="+mn-ea"/>
              <a:cs typeface="+mn-cs"/>
            </a:rPr>
            <a:t>Teléfono ____________________________</a:t>
          </a:r>
        </a:p>
        <a:p>
          <a:endParaRPr lang="es-CO" sz="1100"/>
        </a:p>
      </xdr:txBody>
    </xdr:sp>
    <xdr:clientData/>
  </xdr:twoCellAnchor>
  <xdr:oneCellAnchor>
    <xdr:from>
      <xdr:col>2</xdr:col>
      <xdr:colOff>0</xdr:colOff>
      <xdr:row>29</xdr:row>
      <xdr:rowOff>0</xdr:rowOff>
    </xdr:from>
    <xdr:ext cx="123825" cy="291353"/>
    <xdr:sp macro="" textlink="">
      <xdr:nvSpPr>
        <xdr:cNvPr id="83" name="Text Box 3118">
          <a:extLst>
            <a:ext uri="{FF2B5EF4-FFF2-40B4-BE49-F238E27FC236}">
              <a16:creationId xmlns:a16="http://schemas.microsoft.com/office/drawing/2014/main" id="{00000000-0008-0000-0600-000053000000}"/>
            </a:ext>
          </a:extLst>
        </xdr:cNvPr>
        <xdr:cNvSpPr txBox="1">
          <a:spLocks noChangeArrowheads="1"/>
        </xdr:cNvSpPr>
      </xdr:nvSpPr>
      <xdr:spPr bwMode="auto">
        <a:xfrm>
          <a:off x="1933575" y="5248275"/>
          <a:ext cx="123825" cy="291353"/>
        </a:xfrm>
        <a:prstGeom prst="rect">
          <a:avLst/>
        </a:prstGeom>
        <a:noFill/>
        <a:ln w="9525">
          <a:noFill/>
          <a:miter lim="800000"/>
          <a:headEnd/>
          <a:tailEnd/>
        </a:ln>
      </xdr:spPr>
    </xdr:sp>
    <xdr:clientData/>
  </xdr:oneCellAnchor>
  <xdr:oneCellAnchor>
    <xdr:from>
      <xdr:col>2</xdr:col>
      <xdr:colOff>0</xdr:colOff>
      <xdr:row>29</xdr:row>
      <xdr:rowOff>0</xdr:rowOff>
    </xdr:from>
    <xdr:ext cx="123825" cy="291353"/>
    <xdr:sp macro="" textlink="">
      <xdr:nvSpPr>
        <xdr:cNvPr id="84" name="Text Box 3118">
          <a:extLst>
            <a:ext uri="{FF2B5EF4-FFF2-40B4-BE49-F238E27FC236}">
              <a16:creationId xmlns:a16="http://schemas.microsoft.com/office/drawing/2014/main" id="{00000000-0008-0000-0600-000054000000}"/>
            </a:ext>
          </a:extLst>
        </xdr:cNvPr>
        <xdr:cNvSpPr txBox="1">
          <a:spLocks noChangeArrowheads="1"/>
        </xdr:cNvSpPr>
      </xdr:nvSpPr>
      <xdr:spPr bwMode="auto">
        <a:xfrm>
          <a:off x="1933575" y="5248275"/>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32410"/>
    <xdr:sp macro="" textlink="">
      <xdr:nvSpPr>
        <xdr:cNvPr id="85" name="Text Box 3118">
          <a:extLst>
            <a:ext uri="{FF2B5EF4-FFF2-40B4-BE49-F238E27FC236}">
              <a16:creationId xmlns:a16="http://schemas.microsoft.com/office/drawing/2014/main" id="{00000000-0008-0000-0600-000055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26</xdr:row>
      <xdr:rowOff>0</xdr:rowOff>
    </xdr:from>
    <xdr:ext cx="123825" cy="232410"/>
    <xdr:sp macro="" textlink="">
      <xdr:nvSpPr>
        <xdr:cNvPr id="86" name="Text Box 3118">
          <a:extLst>
            <a:ext uri="{FF2B5EF4-FFF2-40B4-BE49-F238E27FC236}">
              <a16:creationId xmlns:a16="http://schemas.microsoft.com/office/drawing/2014/main" id="{00000000-0008-0000-0600-000056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87" name="Text Box 3118">
          <a:extLst>
            <a:ext uri="{FF2B5EF4-FFF2-40B4-BE49-F238E27FC236}">
              <a16:creationId xmlns:a16="http://schemas.microsoft.com/office/drawing/2014/main" id="{00000000-0008-0000-0600-000057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88" name="Text Box 3118">
          <a:extLst>
            <a:ext uri="{FF2B5EF4-FFF2-40B4-BE49-F238E27FC236}">
              <a16:creationId xmlns:a16="http://schemas.microsoft.com/office/drawing/2014/main" id="{00000000-0008-0000-0600-000058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32410"/>
    <xdr:sp macro="" textlink="">
      <xdr:nvSpPr>
        <xdr:cNvPr id="89" name="Text Box 3118">
          <a:extLst>
            <a:ext uri="{FF2B5EF4-FFF2-40B4-BE49-F238E27FC236}">
              <a16:creationId xmlns:a16="http://schemas.microsoft.com/office/drawing/2014/main" id="{00000000-0008-0000-0600-000059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26</xdr:row>
      <xdr:rowOff>0</xdr:rowOff>
    </xdr:from>
    <xdr:ext cx="123825" cy="232410"/>
    <xdr:sp macro="" textlink="">
      <xdr:nvSpPr>
        <xdr:cNvPr id="90" name="Text Box 3118">
          <a:extLst>
            <a:ext uri="{FF2B5EF4-FFF2-40B4-BE49-F238E27FC236}">
              <a16:creationId xmlns:a16="http://schemas.microsoft.com/office/drawing/2014/main" id="{00000000-0008-0000-0600-00005A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91" name="Text Box 3118">
          <a:extLst>
            <a:ext uri="{FF2B5EF4-FFF2-40B4-BE49-F238E27FC236}">
              <a16:creationId xmlns:a16="http://schemas.microsoft.com/office/drawing/2014/main" id="{00000000-0008-0000-0600-00005B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92" name="Text Box 3118">
          <a:extLst>
            <a:ext uri="{FF2B5EF4-FFF2-40B4-BE49-F238E27FC236}">
              <a16:creationId xmlns:a16="http://schemas.microsoft.com/office/drawing/2014/main" id="{00000000-0008-0000-0600-00005C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32410"/>
    <xdr:sp macro="" textlink="">
      <xdr:nvSpPr>
        <xdr:cNvPr id="93" name="Text Box 3118">
          <a:extLst>
            <a:ext uri="{FF2B5EF4-FFF2-40B4-BE49-F238E27FC236}">
              <a16:creationId xmlns:a16="http://schemas.microsoft.com/office/drawing/2014/main" id="{00000000-0008-0000-0600-00005D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26</xdr:row>
      <xdr:rowOff>0</xdr:rowOff>
    </xdr:from>
    <xdr:ext cx="123825" cy="232410"/>
    <xdr:sp macro="" textlink="">
      <xdr:nvSpPr>
        <xdr:cNvPr id="94" name="Text Box 3118">
          <a:extLst>
            <a:ext uri="{FF2B5EF4-FFF2-40B4-BE49-F238E27FC236}">
              <a16:creationId xmlns:a16="http://schemas.microsoft.com/office/drawing/2014/main" id="{00000000-0008-0000-0600-00005E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95" name="Text Box 3118">
          <a:extLst>
            <a:ext uri="{FF2B5EF4-FFF2-40B4-BE49-F238E27FC236}">
              <a16:creationId xmlns:a16="http://schemas.microsoft.com/office/drawing/2014/main" id="{00000000-0008-0000-0600-00005F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96" name="Text Box 3118">
          <a:extLst>
            <a:ext uri="{FF2B5EF4-FFF2-40B4-BE49-F238E27FC236}">
              <a16:creationId xmlns:a16="http://schemas.microsoft.com/office/drawing/2014/main" id="{00000000-0008-0000-0600-000060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32410"/>
    <xdr:sp macro="" textlink="">
      <xdr:nvSpPr>
        <xdr:cNvPr id="97" name="Text Box 3118">
          <a:extLst>
            <a:ext uri="{FF2B5EF4-FFF2-40B4-BE49-F238E27FC236}">
              <a16:creationId xmlns:a16="http://schemas.microsoft.com/office/drawing/2014/main" id="{00000000-0008-0000-0600-000061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26</xdr:row>
      <xdr:rowOff>0</xdr:rowOff>
    </xdr:from>
    <xdr:ext cx="123825" cy="232410"/>
    <xdr:sp macro="" textlink="">
      <xdr:nvSpPr>
        <xdr:cNvPr id="98" name="Text Box 3118">
          <a:extLst>
            <a:ext uri="{FF2B5EF4-FFF2-40B4-BE49-F238E27FC236}">
              <a16:creationId xmlns:a16="http://schemas.microsoft.com/office/drawing/2014/main" id="{00000000-0008-0000-0600-000062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99" name="Text Box 3118">
          <a:extLst>
            <a:ext uri="{FF2B5EF4-FFF2-40B4-BE49-F238E27FC236}">
              <a16:creationId xmlns:a16="http://schemas.microsoft.com/office/drawing/2014/main" id="{00000000-0008-0000-0600-000063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100" name="Text Box 3118">
          <a:extLst>
            <a:ext uri="{FF2B5EF4-FFF2-40B4-BE49-F238E27FC236}">
              <a16:creationId xmlns:a16="http://schemas.microsoft.com/office/drawing/2014/main" id="{00000000-0008-0000-0600-000064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32410"/>
    <xdr:sp macro="" textlink="">
      <xdr:nvSpPr>
        <xdr:cNvPr id="101" name="Text Box 3118">
          <a:extLst>
            <a:ext uri="{FF2B5EF4-FFF2-40B4-BE49-F238E27FC236}">
              <a16:creationId xmlns:a16="http://schemas.microsoft.com/office/drawing/2014/main" id="{00000000-0008-0000-0600-000065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26</xdr:row>
      <xdr:rowOff>0</xdr:rowOff>
    </xdr:from>
    <xdr:ext cx="123825" cy="232410"/>
    <xdr:sp macro="" textlink="">
      <xdr:nvSpPr>
        <xdr:cNvPr id="102" name="Text Box 3118">
          <a:extLst>
            <a:ext uri="{FF2B5EF4-FFF2-40B4-BE49-F238E27FC236}">
              <a16:creationId xmlns:a16="http://schemas.microsoft.com/office/drawing/2014/main" id="{00000000-0008-0000-0600-000066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103" name="Text Box 3118">
          <a:extLst>
            <a:ext uri="{FF2B5EF4-FFF2-40B4-BE49-F238E27FC236}">
              <a16:creationId xmlns:a16="http://schemas.microsoft.com/office/drawing/2014/main" id="{00000000-0008-0000-0600-000067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104" name="Text Box 3118">
          <a:extLst>
            <a:ext uri="{FF2B5EF4-FFF2-40B4-BE49-F238E27FC236}">
              <a16:creationId xmlns:a16="http://schemas.microsoft.com/office/drawing/2014/main" id="{00000000-0008-0000-0600-000068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32410"/>
    <xdr:sp macro="" textlink="">
      <xdr:nvSpPr>
        <xdr:cNvPr id="105" name="Text Box 3118">
          <a:extLst>
            <a:ext uri="{FF2B5EF4-FFF2-40B4-BE49-F238E27FC236}">
              <a16:creationId xmlns:a16="http://schemas.microsoft.com/office/drawing/2014/main" id="{00000000-0008-0000-0600-000069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26</xdr:row>
      <xdr:rowOff>0</xdr:rowOff>
    </xdr:from>
    <xdr:ext cx="123825" cy="232410"/>
    <xdr:sp macro="" textlink="">
      <xdr:nvSpPr>
        <xdr:cNvPr id="106" name="Text Box 3118">
          <a:extLst>
            <a:ext uri="{FF2B5EF4-FFF2-40B4-BE49-F238E27FC236}">
              <a16:creationId xmlns:a16="http://schemas.microsoft.com/office/drawing/2014/main" id="{00000000-0008-0000-0600-00006A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107" name="Text Box 3118">
          <a:extLst>
            <a:ext uri="{FF2B5EF4-FFF2-40B4-BE49-F238E27FC236}">
              <a16:creationId xmlns:a16="http://schemas.microsoft.com/office/drawing/2014/main" id="{00000000-0008-0000-0600-00006B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108" name="Text Box 3118">
          <a:extLst>
            <a:ext uri="{FF2B5EF4-FFF2-40B4-BE49-F238E27FC236}">
              <a16:creationId xmlns:a16="http://schemas.microsoft.com/office/drawing/2014/main" id="{00000000-0008-0000-0600-00006C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28</xdr:row>
      <xdr:rowOff>0</xdr:rowOff>
    </xdr:from>
    <xdr:ext cx="123825" cy="291353"/>
    <xdr:sp macro="" textlink="">
      <xdr:nvSpPr>
        <xdr:cNvPr id="109" name="Text Box 3118">
          <a:extLst>
            <a:ext uri="{FF2B5EF4-FFF2-40B4-BE49-F238E27FC236}">
              <a16:creationId xmlns:a16="http://schemas.microsoft.com/office/drawing/2014/main" id="{00000000-0008-0000-0600-00006D000000}"/>
            </a:ext>
          </a:extLst>
        </xdr:cNvPr>
        <xdr:cNvSpPr txBox="1">
          <a:spLocks noChangeArrowheads="1"/>
        </xdr:cNvSpPr>
      </xdr:nvSpPr>
      <xdr:spPr bwMode="auto">
        <a:xfrm>
          <a:off x="1933575" y="4762500"/>
          <a:ext cx="123825" cy="291353"/>
        </a:xfrm>
        <a:prstGeom prst="rect">
          <a:avLst/>
        </a:prstGeom>
        <a:noFill/>
        <a:ln w="9525">
          <a:noFill/>
          <a:miter lim="800000"/>
          <a:headEnd/>
          <a:tailEnd/>
        </a:ln>
      </xdr:spPr>
    </xdr:sp>
    <xdr:clientData/>
  </xdr:oneCellAnchor>
  <xdr:oneCellAnchor>
    <xdr:from>
      <xdr:col>2</xdr:col>
      <xdr:colOff>0</xdr:colOff>
      <xdr:row>28</xdr:row>
      <xdr:rowOff>0</xdr:rowOff>
    </xdr:from>
    <xdr:ext cx="123825" cy="291353"/>
    <xdr:sp macro="" textlink="">
      <xdr:nvSpPr>
        <xdr:cNvPr id="110" name="Text Box 3118">
          <a:extLst>
            <a:ext uri="{FF2B5EF4-FFF2-40B4-BE49-F238E27FC236}">
              <a16:creationId xmlns:a16="http://schemas.microsoft.com/office/drawing/2014/main" id="{00000000-0008-0000-0600-00006E000000}"/>
            </a:ext>
          </a:extLst>
        </xdr:cNvPr>
        <xdr:cNvSpPr txBox="1">
          <a:spLocks noChangeArrowheads="1"/>
        </xdr:cNvSpPr>
      </xdr:nvSpPr>
      <xdr:spPr bwMode="auto">
        <a:xfrm>
          <a:off x="1933575" y="4762500"/>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11" name="Text Box 3118">
          <a:extLst>
            <a:ext uri="{FF2B5EF4-FFF2-40B4-BE49-F238E27FC236}">
              <a16:creationId xmlns:a16="http://schemas.microsoft.com/office/drawing/2014/main" id="{00000000-0008-0000-0600-00006F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12" name="Text Box 3118">
          <a:extLst>
            <a:ext uri="{FF2B5EF4-FFF2-40B4-BE49-F238E27FC236}">
              <a16:creationId xmlns:a16="http://schemas.microsoft.com/office/drawing/2014/main" id="{00000000-0008-0000-0600-000070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13" name="Text Box 3118">
          <a:extLst>
            <a:ext uri="{FF2B5EF4-FFF2-40B4-BE49-F238E27FC236}">
              <a16:creationId xmlns:a16="http://schemas.microsoft.com/office/drawing/2014/main" id="{00000000-0008-0000-0600-000071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14" name="Text Box 3118">
          <a:extLst>
            <a:ext uri="{FF2B5EF4-FFF2-40B4-BE49-F238E27FC236}">
              <a16:creationId xmlns:a16="http://schemas.microsoft.com/office/drawing/2014/main" id="{00000000-0008-0000-0600-000072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15" name="Text Box 3118">
          <a:extLst>
            <a:ext uri="{FF2B5EF4-FFF2-40B4-BE49-F238E27FC236}">
              <a16:creationId xmlns:a16="http://schemas.microsoft.com/office/drawing/2014/main" id="{00000000-0008-0000-0600-000073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16" name="Text Box 3118">
          <a:extLst>
            <a:ext uri="{FF2B5EF4-FFF2-40B4-BE49-F238E27FC236}">
              <a16:creationId xmlns:a16="http://schemas.microsoft.com/office/drawing/2014/main" id="{00000000-0008-0000-0600-000074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17" name="Text Box 3118">
          <a:extLst>
            <a:ext uri="{FF2B5EF4-FFF2-40B4-BE49-F238E27FC236}">
              <a16:creationId xmlns:a16="http://schemas.microsoft.com/office/drawing/2014/main" id="{00000000-0008-0000-0600-000075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18" name="Text Box 3118">
          <a:extLst>
            <a:ext uri="{FF2B5EF4-FFF2-40B4-BE49-F238E27FC236}">
              <a16:creationId xmlns:a16="http://schemas.microsoft.com/office/drawing/2014/main" id="{00000000-0008-0000-0600-000076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19" name="Text Box 3118">
          <a:extLst>
            <a:ext uri="{FF2B5EF4-FFF2-40B4-BE49-F238E27FC236}">
              <a16:creationId xmlns:a16="http://schemas.microsoft.com/office/drawing/2014/main" id="{00000000-0008-0000-0600-000077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20" name="Text Box 3118">
          <a:extLst>
            <a:ext uri="{FF2B5EF4-FFF2-40B4-BE49-F238E27FC236}">
              <a16:creationId xmlns:a16="http://schemas.microsoft.com/office/drawing/2014/main" id="{00000000-0008-0000-0600-000078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21" name="Text Box 3118">
          <a:extLst>
            <a:ext uri="{FF2B5EF4-FFF2-40B4-BE49-F238E27FC236}">
              <a16:creationId xmlns:a16="http://schemas.microsoft.com/office/drawing/2014/main" id="{00000000-0008-0000-0600-000079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22" name="Text Box 3118">
          <a:extLst>
            <a:ext uri="{FF2B5EF4-FFF2-40B4-BE49-F238E27FC236}">
              <a16:creationId xmlns:a16="http://schemas.microsoft.com/office/drawing/2014/main" id="{00000000-0008-0000-0600-00007A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23" name="Text Box 3118">
          <a:extLst>
            <a:ext uri="{FF2B5EF4-FFF2-40B4-BE49-F238E27FC236}">
              <a16:creationId xmlns:a16="http://schemas.microsoft.com/office/drawing/2014/main" id="{00000000-0008-0000-0600-00007B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24" name="Text Box 3118">
          <a:extLst>
            <a:ext uri="{FF2B5EF4-FFF2-40B4-BE49-F238E27FC236}">
              <a16:creationId xmlns:a16="http://schemas.microsoft.com/office/drawing/2014/main" id="{00000000-0008-0000-0600-00007C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25" name="Text Box 3118">
          <a:extLst>
            <a:ext uri="{FF2B5EF4-FFF2-40B4-BE49-F238E27FC236}">
              <a16:creationId xmlns:a16="http://schemas.microsoft.com/office/drawing/2014/main" id="{00000000-0008-0000-0600-00007D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26" name="Text Box 3118">
          <a:extLst>
            <a:ext uri="{FF2B5EF4-FFF2-40B4-BE49-F238E27FC236}">
              <a16:creationId xmlns:a16="http://schemas.microsoft.com/office/drawing/2014/main" id="{00000000-0008-0000-0600-00007E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27" name="Text Box 3118">
          <a:extLst>
            <a:ext uri="{FF2B5EF4-FFF2-40B4-BE49-F238E27FC236}">
              <a16:creationId xmlns:a16="http://schemas.microsoft.com/office/drawing/2014/main" id="{00000000-0008-0000-0600-00007F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28" name="Text Box 3118">
          <a:extLst>
            <a:ext uri="{FF2B5EF4-FFF2-40B4-BE49-F238E27FC236}">
              <a16:creationId xmlns:a16="http://schemas.microsoft.com/office/drawing/2014/main" id="{00000000-0008-0000-0600-000080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29" name="Text Box 3118">
          <a:extLst>
            <a:ext uri="{FF2B5EF4-FFF2-40B4-BE49-F238E27FC236}">
              <a16:creationId xmlns:a16="http://schemas.microsoft.com/office/drawing/2014/main" id="{00000000-0008-0000-0600-000081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30" name="Text Box 3118">
          <a:extLst>
            <a:ext uri="{FF2B5EF4-FFF2-40B4-BE49-F238E27FC236}">
              <a16:creationId xmlns:a16="http://schemas.microsoft.com/office/drawing/2014/main" id="{00000000-0008-0000-0600-000082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31" name="Text Box 3118">
          <a:extLst>
            <a:ext uri="{FF2B5EF4-FFF2-40B4-BE49-F238E27FC236}">
              <a16:creationId xmlns:a16="http://schemas.microsoft.com/office/drawing/2014/main" id="{00000000-0008-0000-0600-000083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32" name="Text Box 3118">
          <a:extLst>
            <a:ext uri="{FF2B5EF4-FFF2-40B4-BE49-F238E27FC236}">
              <a16:creationId xmlns:a16="http://schemas.microsoft.com/office/drawing/2014/main" id="{00000000-0008-0000-0600-000084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33" name="Text Box 3118">
          <a:extLst>
            <a:ext uri="{FF2B5EF4-FFF2-40B4-BE49-F238E27FC236}">
              <a16:creationId xmlns:a16="http://schemas.microsoft.com/office/drawing/2014/main" id="{00000000-0008-0000-0600-000085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34" name="Text Box 3118">
          <a:extLst>
            <a:ext uri="{FF2B5EF4-FFF2-40B4-BE49-F238E27FC236}">
              <a16:creationId xmlns:a16="http://schemas.microsoft.com/office/drawing/2014/main" id="{00000000-0008-0000-0600-000086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28</xdr:row>
      <xdr:rowOff>0</xdr:rowOff>
    </xdr:from>
    <xdr:ext cx="123825" cy="291353"/>
    <xdr:sp macro="" textlink="">
      <xdr:nvSpPr>
        <xdr:cNvPr id="135" name="Text Box 3118">
          <a:extLst>
            <a:ext uri="{FF2B5EF4-FFF2-40B4-BE49-F238E27FC236}">
              <a16:creationId xmlns:a16="http://schemas.microsoft.com/office/drawing/2014/main" id="{00000000-0008-0000-0600-000087000000}"/>
            </a:ext>
            <a:ext uri="{147F2762-F138-4A5C-976F-8EAC2B608ADB}">
              <a16:predDERef xmlns:a16="http://schemas.microsoft.com/office/drawing/2014/main" pred="{EABF92A4-DC6C-4E05-BCEF-6A81793174EE}"/>
            </a:ext>
          </a:extLst>
        </xdr:cNvPr>
        <xdr:cNvSpPr txBox="1">
          <a:spLocks noChangeArrowheads="1"/>
        </xdr:cNvSpPr>
      </xdr:nvSpPr>
      <xdr:spPr bwMode="auto">
        <a:xfrm>
          <a:off x="1933575" y="4762500"/>
          <a:ext cx="123825" cy="291353"/>
        </a:xfrm>
        <a:prstGeom prst="rect">
          <a:avLst/>
        </a:prstGeom>
        <a:noFill/>
        <a:ln w="9525">
          <a:noFill/>
          <a:miter lim="800000"/>
          <a:headEnd/>
          <a:tailEnd/>
        </a:ln>
      </xdr:spPr>
    </xdr:sp>
    <xdr:clientData/>
  </xdr:oneCellAnchor>
  <xdr:oneCellAnchor>
    <xdr:from>
      <xdr:col>2</xdr:col>
      <xdr:colOff>0</xdr:colOff>
      <xdr:row>28</xdr:row>
      <xdr:rowOff>0</xdr:rowOff>
    </xdr:from>
    <xdr:ext cx="123825" cy="291353"/>
    <xdr:sp macro="" textlink="">
      <xdr:nvSpPr>
        <xdr:cNvPr id="136" name="Text Box 3118">
          <a:extLst>
            <a:ext uri="{FF2B5EF4-FFF2-40B4-BE49-F238E27FC236}">
              <a16:creationId xmlns:a16="http://schemas.microsoft.com/office/drawing/2014/main" id="{00000000-0008-0000-0600-000088000000}"/>
            </a:ext>
            <a:ext uri="{147F2762-F138-4A5C-976F-8EAC2B608ADB}">
              <a16:predDERef xmlns:a16="http://schemas.microsoft.com/office/drawing/2014/main" pred="{C79D31A3-676E-4DB0-B385-2A806597F57E}"/>
            </a:ext>
          </a:extLst>
        </xdr:cNvPr>
        <xdr:cNvSpPr txBox="1">
          <a:spLocks noChangeArrowheads="1"/>
        </xdr:cNvSpPr>
      </xdr:nvSpPr>
      <xdr:spPr bwMode="auto">
        <a:xfrm>
          <a:off x="1933575" y="4762500"/>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37" name="Text Box 3118">
          <a:extLst>
            <a:ext uri="{FF2B5EF4-FFF2-40B4-BE49-F238E27FC236}">
              <a16:creationId xmlns:a16="http://schemas.microsoft.com/office/drawing/2014/main" id="{00000000-0008-0000-0600-000089000000}"/>
            </a:ext>
            <a:ext uri="{147F2762-F138-4A5C-976F-8EAC2B608ADB}">
              <a16:predDERef xmlns:a16="http://schemas.microsoft.com/office/drawing/2014/main" pred="{2B52B3D8-C4D1-43A5-B88B-68A51827DF26}"/>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38" name="Text Box 3118">
          <a:extLst>
            <a:ext uri="{FF2B5EF4-FFF2-40B4-BE49-F238E27FC236}">
              <a16:creationId xmlns:a16="http://schemas.microsoft.com/office/drawing/2014/main" id="{00000000-0008-0000-0600-00008A000000}"/>
            </a:ext>
            <a:ext uri="{147F2762-F138-4A5C-976F-8EAC2B608ADB}">
              <a16:predDERef xmlns:a16="http://schemas.microsoft.com/office/drawing/2014/main" pred="{2D493E9F-D704-4DBA-9E1A-9B583E863F6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39" name="Text Box 3118">
          <a:extLst>
            <a:ext uri="{FF2B5EF4-FFF2-40B4-BE49-F238E27FC236}">
              <a16:creationId xmlns:a16="http://schemas.microsoft.com/office/drawing/2014/main" id="{00000000-0008-0000-0600-00008B000000}"/>
            </a:ext>
            <a:ext uri="{147F2762-F138-4A5C-976F-8EAC2B608ADB}">
              <a16:predDERef xmlns:a16="http://schemas.microsoft.com/office/drawing/2014/main" pred="{6951BCAB-D07F-4A52-B2CC-81B86F6203F7}"/>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40" name="Text Box 3118">
          <a:extLst>
            <a:ext uri="{FF2B5EF4-FFF2-40B4-BE49-F238E27FC236}">
              <a16:creationId xmlns:a16="http://schemas.microsoft.com/office/drawing/2014/main" id="{00000000-0008-0000-0600-00008C000000}"/>
            </a:ext>
            <a:ext uri="{147F2762-F138-4A5C-976F-8EAC2B608ADB}">
              <a16:predDERef xmlns:a16="http://schemas.microsoft.com/office/drawing/2014/main" pred="{51F983F3-62D4-43E5-8676-2B9217416879}"/>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41" name="Text Box 3118">
          <a:extLst>
            <a:ext uri="{FF2B5EF4-FFF2-40B4-BE49-F238E27FC236}">
              <a16:creationId xmlns:a16="http://schemas.microsoft.com/office/drawing/2014/main" id="{00000000-0008-0000-0600-00008D000000}"/>
            </a:ext>
            <a:ext uri="{147F2762-F138-4A5C-976F-8EAC2B608ADB}">
              <a16:predDERef xmlns:a16="http://schemas.microsoft.com/office/drawing/2014/main" pred="{6D0A0631-C947-4361-BC83-C0C06B3CE1E6}"/>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42" name="Text Box 3118">
          <a:extLst>
            <a:ext uri="{FF2B5EF4-FFF2-40B4-BE49-F238E27FC236}">
              <a16:creationId xmlns:a16="http://schemas.microsoft.com/office/drawing/2014/main" id="{00000000-0008-0000-0600-00008E000000}"/>
            </a:ext>
            <a:ext uri="{147F2762-F138-4A5C-976F-8EAC2B608ADB}">
              <a16:predDERef xmlns:a16="http://schemas.microsoft.com/office/drawing/2014/main" pred="{664F292F-F732-4174-A350-1DFEFCB39DB3}"/>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43" name="Text Box 3118">
          <a:extLst>
            <a:ext uri="{FF2B5EF4-FFF2-40B4-BE49-F238E27FC236}">
              <a16:creationId xmlns:a16="http://schemas.microsoft.com/office/drawing/2014/main" id="{00000000-0008-0000-0600-00008F000000}"/>
            </a:ext>
            <a:ext uri="{147F2762-F138-4A5C-976F-8EAC2B608ADB}">
              <a16:predDERef xmlns:a16="http://schemas.microsoft.com/office/drawing/2014/main" pred="{A87C0A7F-DEC8-4C4A-962C-29E7B13E1F54}"/>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44" name="Text Box 3118">
          <a:extLst>
            <a:ext uri="{FF2B5EF4-FFF2-40B4-BE49-F238E27FC236}">
              <a16:creationId xmlns:a16="http://schemas.microsoft.com/office/drawing/2014/main" id="{00000000-0008-0000-0600-000090000000}"/>
            </a:ext>
            <a:ext uri="{147F2762-F138-4A5C-976F-8EAC2B608ADB}">
              <a16:predDERef xmlns:a16="http://schemas.microsoft.com/office/drawing/2014/main" pred="{0DCCB4A7-2162-4742-9F0B-A2A57AD6DE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45" name="Text Box 3118">
          <a:extLst>
            <a:ext uri="{FF2B5EF4-FFF2-40B4-BE49-F238E27FC236}">
              <a16:creationId xmlns:a16="http://schemas.microsoft.com/office/drawing/2014/main" id="{00000000-0008-0000-0600-000091000000}"/>
            </a:ext>
            <a:ext uri="{147F2762-F138-4A5C-976F-8EAC2B608ADB}">
              <a16:predDERef xmlns:a16="http://schemas.microsoft.com/office/drawing/2014/main" pred="{406C29D6-0DF6-49C8-9AA1-C3222FB22BBA}"/>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46" name="Text Box 3118">
          <a:extLst>
            <a:ext uri="{FF2B5EF4-FFF2-40B4-BE49-F238E27FC236}">
              <a16:creationId xmlns:a16="http://schemas.microsoft.com/office/drawing/2014/main" id="{00000000-0008-0000-0600-000092000000}"/>
            </a:ext>
            <a:ext uri="{147F2762-F138-4A5C-976F-8EAC2B608ADB}">
              <a16:predDERef xmlns:a16="http://schemas.microsoft.com/office/drawing/2014/main" pred="{40CA9A4D-3E30-4C69-8429-A9158F5FA869}"/>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47" name="Text Box 3118">
          <a:extLst>
            <a:ext uri="{FF2B5EF4-FFF2-40B4-BE49-F238E27FC236}">
              <a16:creationId xmlns:a16="http://schemas.microsoft.com/office/drawing/2014/main" id="{00000000-0008-0000-0600-000093000000}"/>
            </a:ext>
            <a:ext uri="{147F2762-F138-4A5C-976F-8EAC2B608ADB}">
              <a16:predDERef xmlns:a16="http://schemas.microsoft.com/office/drawing/2014/main" pred="{162708E6-7567-4407-9853-0F6E9D710D53}"/>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48" name="Text Box 3118">
          <a:extLst>
            <a:ext uri="{FF2B5EF4-FFF2-40B4-BE49-F238E27FC236}">
              <a16:creationId xmlns:a16="http://schemas.microsoft.com/office/drawing/2014/main" id="{00000000-0008-0000-0600-000094000000}"/>
            </a:ext>
            <a:ext uri="{147F2762-F138-4A5C-976F-8EAC2B608ADB}">
              <a16:predDERef xmlns:a16="http://schemas.microsoft.com/office/drawing/2014/main" pred="{21BF1F45-CE37-4913-AB80-2826F2952DF4}"/>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49" name="Text Box 3118">
          <a:extLst>
            <a:ext uri="{FF2B5EF4-FFF2-40B4-BE49-F238E27FC236}">
              <a16:creationId xmlns:a16="http://schemas.microsoft.com/office/drawing/2014/main" id="{00000000-0008-0000-0600-000095000000}"/>
            </a:ext>
            <a:ext uri="{147F2762-F138-4A5C-976F-8EAC2B608ADB}">
              <a16:predDERef xmlns:a16="http://schemas.microsoft.com/office/drawing/2014/main" pred="{F24C6EFA-5FA5-460C-A8C1-1D805F9CF353}"/>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50" name="Text Box 3118">
          <a:extLst>
            <a:ext uri="{FF2B5EF4-FFF2-40B4-BE49-F238E27FC236}">
              <a16:creationId xmlns:a16="http://schemas.microsoft.com/office/drawing/2014/main" id="{00000000-0008-0000-0600-000096000000}"/>
            </a:ext>
            <a:ext uri="{147F2762-F138-4A5C-976F-8EAC2B608ADB}">
              <a16:predDERef xmlns:a16="http://schemas.microsoft.com/office/drawing/2014/main" pred="{0B6A2584-8365-4EBF-B247-38AF32F9BA78}"/>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51" name="Text Box 3118">
          <a:extLst>
            <a:ext uri="{FF2B5EF4-FFF2-40B4-BE49-F238E27FC236}">
              <a16:creationId xmlns:a16="http://schemas.microsoft.com/office/drawing/2014/main" id="{00000000-0008-0000-0600-000097000000}"/>
            </a:ext>
            <a:ext uri="{147F2762-F138-4A5C-976F-8EAC2B608ADB}">
              <a16:predDERef xmlns:a16="http://schemas.microsoft.com/office/drawing/2014/main" pred="{77704B6C-2953-49FF-88D3-4BCC5D088FB8}"/>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52" name="Text Box 3118">
          <a:extLst>
            <a:ext uri="{FF2B5EF4-FFF2-40B4-BE49-F238E27FC236}">
              <a16:creationId xmlns:a16="http://schemas.microsoft.com/office/drawing/2014/main" id="{00000000-0008-0000-0600-000098000000}"/>
            </a:ext>
            <a:ext uri="{147F2762-F138-4A5C-976F-8EAC2B608ADB}">
              <a16:predDERef xmlns:a16="http://schemas.microsoft.com/office/drawing/2014/main" pred="{46E8ACFF-10EA-48CF-8593-2CF6F6266416}"/>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53" name="Text Box 3118">
          <a:extLst>
            <a:ext uri="{FF2B5EF4-FFF2-40B4-BE49-F238E27FC236}">
              <a16:creationId xmlns:a16="http://schemas.microsoft.com/office/drawing/2014/main" id="{00000000-0008-0000-0600-000099000000}"/>
            </a:ext>
            <a:ext uri="{147F2762-F138-4A5C-976F-8EAC2B608ADB}">
              <a16:predDERef xmlns:a16="http://schemas.microsoft.com/office/drawing/2014/main" pred="{83721183-ED79-4F61-9017-17C8EDE66E53}"/>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54" name="Text Box 3118">
          <a:extLst>
            <a:ext uri="{FF2B5EF4-FFF2-40B4-BE49-F238E27FC236}">
              <a16:creationId xmlns:a16="http://schemas.microsoft.com/office/drawing/2014/main" id="{00000000-0008-0000-0600-00009A000000}"/>
            </a:ext>
            <a:ext uri="{147F2762-F138-4A5C-976F-8EAC2B608ADB}">
              <a16:predDERef xmlns:a16="http://schemas.microsoft.com/office/drawing/2014/main" pred="{96DF98A0-2EE1-42CC-8C1D-48A15516E92C}"/>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55" name="Text Box 3118">
          <a:extLst>
            <a:ext uri="{FF2B5EF4-FFF2-40B4-BE49-F238E27FC236}">
              <a16:creationId xmlns:a16="http://schemas.microsoft.com/office/drawing/2014/main" id="{00000000-0008-0000-0600-00009B000000}"/>
            </a:ext>
            <a:ext uri="{147F2762-F138-4A5C-976F-8EAC2B608ADB}">
              <a16:predDERef xmlns:a16="http://schemas.microsoft.com/office/drawing/2014/main" pred="{04EAC7B9-2D62-433D-B7DE-56936DB3DA8A}"/>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56" name="Text Box 3118">
          <a:extLst>
            <a:ext uri="{FF2B5EF4-FFF2-40B4-BE49-F238E27FC236}">
              <a16:creationId xmlns:a16="http://schemas.microsoft.com/office/drawing/2014/main" id="{00000000-0008-0000-0600-00009C000000}"/>
            </a:ext>
            <a:ext uri="{147F2762-F138-4A5C-976F-8EAC2B608ADB}">
              <a16:predDERef xmlns:a16="http://schemas.microsoft.com/office/drawing/2014/main" pred="{A00683E9-299B-4DB7-910F-488E54581C39}"/>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57" name="Text Box 3118">
          <a:extLst>
            <a:ext uri="{FF2B5EF4-FFF2-40B4-BE49-F238E27FC236}">
              <a16:creationId xmlns:a16="http://schemas.microsoft.com/office/drawing/2014/main" id="{00000000-0008-0000-0600-00009D000000}"/>
            </a:ext>
            <a:ext uri="{147F2762-F138-4A5C-976F-8EAC2B608ADB}">
              <a16:predDERef xmlns:a16="http://schemas.microsoft.com/office/drawing/2014/main" pred="{83ABD1D7-8D72-4C28-8128-0439B082571A}"/>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58" name="Text Box 3118">
          <a:extLst>
            <a:ext uri="{FF2B5EF4-FFF2-40B4-BE49-F238E27FC236}">
              <a16:creationId xmlns:a16="http://schemas.microsoft.com/office/drawing/2014/main" id="{00000000-0008-0000-0600-00009E000000}"/>
            </a:ext>
            <a:ext uri="{147F2762-F138-4A5C-976F-8EAC2B608ADB}">
              <a16:predDERef xmlns:a16="http://schemas.microsoft.com/office/drawing/2014/main" pred="{21CBCFD4-DBBA-42D6-9BEA-C38E6D39FAE8}"/>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59" name="Text Box 3118">
          <a:extLst>
            <a:ext uri="{FF2B5EF4-FFF2-40B4-BE49-F238E27FC236}">
              <a16:creationId xmlns:a16="http://schemas.microsoft.com/office/drawing/2014/main" id="{00000000-0008-0000-0600-00009F000000}"/>
            </a:ext>
            <a:ext uri="{147F2762-F138-4A5C-976F-8EAC2B608ADB}">
              <a16:predDERef xmlns:a16="http://schemas.microsoft.com/office/drawing/2014/main" pred="{02982F76-6CA3-4E16-8728-559A155EC569}"/>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60" name="Text Box 3118">
          <a:extLst>
            <a:ext uri="{FF2B5EF4-FFF2-40B4-BE49-F238E27FC236}">
              <a16:creationId xmlns:a16="http://schemas.microsoft.com/office/drawing/2014/main" id="{00000000-0008-0000-0600-0000A0000000}"/>
            </a:ext>
            <a:ext uri="{147F2762-F138-4A5C-976F-8EAC2B608ADB}">
              <a16:predDERef xmlns:a16="http://schemas.microsoft.com/office/drawing/2014/main" pred="{28C3FE1A-5FA6-465E-8409-F8D4C3AC6CB3}"/>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S_A_456" displayName="S_A_456" ref="A20:E41" headerRowDxfId="80" headerRowBorderDxfId="79">
  <autoFilter ref="A20:E41" xr:uid="{00000000-0009-0000-0100-000005000000}"/>
  <tableColumns count="5">
    <tableColumn id="1" xr3:uid="{00000000-0010-0000-0000-000001000000}" name="ITEM" totalsRowLabel="COSTO DIRECTO" dataDxfId="78"/>
    <tableColumn id="2" xr3:uid="{00000000-0010-0000-0000-000002000000}" name="CUADRO DE CONSTRUCCION DE PRECIOS" dataDxfId="77"/>
    <tableColumn id="3" xr3:uid="{00000000-0010-0000-0000-000003000000}" name="%" dataDxfId="75" totalsRowDxfId="76" dataCellStyle="Porcentaje"/>
    <tableColumn id="5" xr3:uid="{00000000-0010-0000-0000-000005000000}" name="PRECIO 48 HORAS SEMANALES" dataDxfId="74" dataCellStyle="Millares"/>
    <tableColumn id="8" xr3:uid="{00000000-0010-0000-0000-000008000000}" name="PRECIO 24 HORAS SEMANALES" totalsRowFunction="sum" dataDxfId="73" dataCellStyle="Millares">
      <calculatedColumnFormula>S_A_456[[#This Row],[%]]*S_A_456[[#This Row],[PRECIO 48 HORAS SEMANALES]]</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S_A_45" displayName="S_A_45" ref="A20:F22" headerRowDxfId="72" headerRowBorderDxfId="71">
  <autoFilter ref="A20:F22" xr:uid="{00000000-0009-0000-0100-000004000000}"/>
  <tableColumns count="6">
    <tableColumn id="1" xr3:uid="{00000000-0010-0000-0100-000001000000}" name="ITEM" totalsRowLabel="COSTO DIRECTO" dataDxfId="70"/>
    <tableColumn id="2" xr3:uid="{00000000-0010-0000-0100-000002000000}" name="DESCRIPCION" dataDxfId="69"/>
    <tableColumn id="4" xr3:uid="{00000000-0010-0000-0100-000004000000}" name="Unidad de medida" dataDxfId="68"/>
    <tableColumn id="3" xr3:uid="{00000000-0010-0000-0100-000003000000}" name="CANT" totalsRowDxfId="67"/>
    <tableColumn id="5" xr3:uid="{00000000-0010-0000-0100-000005000000}" name="PRECIO UNITARIO ANTES IVA" dataDxfId="66" dataCellStyle="Millares"/>
    <tableColumn id="8" xr3:uid="{00000000-0010-0000-0100-000008000000}" name="VALOR TOTAL ANTES DE IVA" totalsRowFunction="sum" dataDxfId="65" dataCellStyle="Millares">
      <calculatedColumnFormula>S_A_45[[#This Row],[CANT]]*S_A_45[[#This Row],[PRECIO UNITARIO ANTES IVA]]</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S_A_4" displayName="S_A_4" ref="A20:E28" headerRowDxfId="64" headerRowBorderDxfId="63">
  <autoFilter ref="A20:E28" xr:uid="{00000000-0009-0000-0100-000003000000}"/>
  <tableColumns count="5">
    <tableColumn id="1" xr3:uid="{00000000-0010-0000-0200-000001000000}" name="ITEM" totalsRowLabel="COSTO DIRECTO" dataDxfId="62"/>
    <tableColumn id="2" xr3:uid="{00000000-0010-0000-0200-000002000000}" name="DESCRIPCION" dataDxfId="61"/>
    <tableColumn id="3" xr3:uid="{00000000-0010-0000-0200-000003000000}" name="CANT" dataDxfId="59" totalsRowDxfId="60"/>
    <tableColumn id="5" xr3:uid="{00000000-0010-0000-0200-000005000000}" name="PRECIO UNITARIO ANTES IVA" dataDxfId="58" dataCellStyle="Millares"/>
    <tableColumn id="8" xr3:uid="{00000000-0010-0000-0200-000008000000}" name="VALOR TOTAL ANTES DE IVA" totalsRowFunction="sum" dataDxfId="57" dataCellStyle="Millares">
      <calculatedColumnFormula>S_A_4[[#This Row],[CANT]]*S_A_4[[#This Row],[PRECIO UNITARIO ANTES IVA]]</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S_A" displayName="S_A" ref="A20:F58" headerRowDxfId="56" headerRowBorderDxfId="55">
  <autoFilter ref="A20:F58" xr:uid="{00000000-0009-0000-0100-000002000000}"/>
  <tableColumns count="6">
    <tableColumn id="1" xr3:uid="{00000000-0010-0000-0300-000001000000}" name="ITEM" totalsRowLabel="COSTO DIRECTO" dataDxfId="54"/>
    <tableColumn id="2" xr3:uid="{00000000-0010-0000-0300-000002000000}" name="DESCRIPCION" dataDxfId="53"/>
    <tableColumn id="4" xr3:uid="{00000000-0010-0000-0300-000004000000}" name="U. MED" dataDxfId="52"/>
    <tableColumn id="3" xr3:uid="{00000000-0010-0000-0300-000003000000}" name="CANT" dataDxfId="50" totalsRowDxfId="51"/>
    <tableColumn id="5" xr3:uid="{00000000-0010-0000-0300-000005000000}" name="PRECIO UNITARIO ANTES IVA" dataDxfId="49" dataCellStyle="Millares"/>
    <tableColumn id="8" xr3:uid="{00000000-0010-0000-0300-000008000000}" name="VALOR TOTAL ANTES DE IVA" totalsRowFunction="sum" dataDxfId="48" dataCellStyle="Millares">
      <calculatedColumnFormula>S_A[[#This Row],[CANT]]*S_A[[#This Row],[PRECIO UNITARIO ANTES IVA]]</calculatedColumnFormula>
    </tableColumn>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MC_7" displayName="MC_7" ref="A20:I22" totalsRowCount="1" headerRowDxfId="47" dataDxfId="46" totalsRowDxfId="45" tableBorderDxfId="44">
  <autoFilter ref="A20:I21" xr:uid="{00000000-0009-0000-0100-000006000000}"/>
  <tableColumns count="9">
    <tableColumn id="1" xr3:uid="{00000000-0010-0000-0400-000001000000}" name="ITEM" dataDxfId="42" totalsRowDxfId="43"/>
    <tableColumn id="2" xr3:uid="{00000000-0010-0000-0400-000002000000}" name="DESCRIPCION" totalsRowLabel="TOTAL " dataDxfId="40" totalsRowDxfId="41"/>
    <tableColumn id="4" xr3:uid="{00000000-0010-0000-0400-000004000000}" name="U. MED" dataDxfId="38" totalsRowDxfId="39"/>
    <tableColumn id="3" xr3:uid="{00000000-0010-0000-0400-000003000000}" name="CANTIDAD" dataDxfId="36" totalsRowDxfId="37"/>
    <tableColumn id="5" xr3:uid="{00000000-0010-0000-0400-000005000000}" name="VALOR UNIT " dataDxfId="34" totalsRowDxfId="35" dataCellStyle="Millares"/>
    <tableColumn id="9" xr3:uid="{00000000-0010-0000-0400-000009000000}" name="%IVA" dataDxfId="32" totalsRowDxfId="33" dataCellStyle="Porcentaje"/>
    <tableColumn id="6" xr3:uid="{00000000-0010-0000-0400-000006000000}" name="IVA" dataDxfId="30" totalsRowDxfId="31" dataCellStyle="Millares">
      <calculatedColumnFormula>ROUND(MC_7[[#This Row],[VALOR UNIT ]]*MC_7[[#This Row],[%IVA]],0)</calculatedColumnFormula>
    </tableColumn>
    <tableColumn id="11" xr3:uid="{00000000-0010-0000-0400-00000B000000}" name="SUBTOTAL + IVA UNIT" dataDxfId="28" totalsRowDxfId="29" dataCellStyle="Millares">
      <calculatedColumnFormula>+MC_7[[#This Row],[VALOR UNIT ]]+MC_7[[#This Row],[IVA]]</calculatedColumnFormula>
    </tableColumn>
    <tableColumn id="7" xr3:uid="{00000000-0010-0000-0400-000007000000}" name="TOTAL" totalsRowFunction="sum" dataDxfId="26" totalsRowDxfId="27" dataCellStyle="Millares">
      <calculatedColumnFormula>+ROUND(((MC_7[SUBTOTAL + IVA UNIT]*MC_7[CANTIDAD])),0)</calculatedColumnFormula>
    </tableColum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MC" displayName="MC" ref="A20:K43" totalsRowCount="1" headerRowDxfId="25" dataDxfId="24" totalsRowDxfId="23" tableBorderDxfId="22">
  <autoFilter ref="A20:K42" xr:uid="{00000000-0009-0000-0100-000001000000}"/>
  <tableColumns count="11">
    <tableColumn id="1" xr3:uid="{00000000-0010-0000-0500-000001000000}" name="ITEM" dataDxfId="20" totalsRowDxfId="21"/>
    <tableColumn id="2" xr3:uid="{00000000-0010-0000-0500-000002000000}" name="DESCRIPCION" totalsRowLabel="TOTAL " dataDxfId="18" totalsRowDxfId="19"/>
    <tableColumn id="8" xr3:uid="{00000000-0010-0000-0500-000008000000}" name="SEDE" dataDxfId="16" totalsRowDxfId="17"/>
    <tableColumn id="12" xr3:uid="{00000000-0010-0000-0500-00000C000000}" name="MCPIO" dataDxfId="14" totalsRowDxfId="15"/>
    <tableColumn id="4" xr3:uid="{00000000-0010-0000-0500-000004000000}" name="U. MED" dataDxfId="12" totalsRowDxfId="13"/>
    <tableColumn id="3" xr3:uid="{00000000-0010-0000-0500-000003000000}" name="SEDES" dataDxfId="10" totalsRowDxfId="11"/>
    <tableColumn id="5" xr3:uid="{00000000-0010-0000-0500-000005000000}" name="VALOR UNIT / VR POR SEDE" dataDxfId="8" totalsRowDxfId="9" dataCellStyle="Millares"/>
    <tableColumn id="9" xr3:uid="{00000000-0010-0000-0500-000009000000}" name="%IVA" dataDxfId="6" totalsRowDxfId="7" dataCellStyle="Porcentaje"/>
    <tableColumn id="6" xr3:uid="{00000000-0010-0000-0500-000006000000}" name="IVA" dataDxfId="4" totalsRowDxfId="5" dataCellStyle="Millares">
      <calculatedColumnFormula>MC[[#This Row],[VALOR UNIT / VR POR SEDE]]*MC[[#This Row],[%IVA]]</calculatedColumnFormula>
    </tableColumn>
    <tableColumn id="11" xr3:uid="{00000000-0010-0000-0500-00000B000000}" name="SUBTOTAL + IVA UNIT" dataDxfId="2" totalsRowDxfId="3" dataCellStyle="Millares">
      <calculatedColumnFormula>+MC[[#This Row],[VALOR UNIT / VR POR SEDE]]+MC[[#This Row],[IVA]]</calculatedColumnFormula>
    </tableColumn>
    <tableColumn id="7" xr3:uid="{00000000-0010-0000-0500-000007000000}" name="SUBTOTAL + IVA UNIT2" totalsRowFunction="custom" dataDxfId="0" totalsRowDxfId="1" dataCellStyle="Millares">
      <calculatedColumnFormula>MC[[#This Row],[VALOR UNIT / VR POR SEDE]]+MC[[#This Row],[IVA]]</calculatedColumnFormula>
      <totalsRowFormula>+K41*J42</totalsRowFormula>
    </tableColumn>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6"/>
  <sheetViews>
    <sheetView showGridLines="0" zoomScaleNormal="100" workbookViewId="0">
      <selection activeCell="D21" sqref="D21"/>
    </sheetView>
  </sheetViews>
  <sheetFormatPr defaultColWidth="11.42578125" defaultRowHeight="15"/>
  <cols>
    <col min="1" max="1" width="8.5703125" customWidth="1"/>
    <col min="2" max="2" width="71.7109375" customWidth="1"/>
    <col min="4" max="4" width="14.42578125" style="13" customWidth="1"/>
    <col min="5" max="5" width="14.5703125" style="13" customWidth="1"/>
    <col min="7" max="7" width="14.140625" customWidth="1"/>
    <col min="8" max="8" width="26.5703125" customWidth="1"/>
    <col min="9" max="9" width="13.7109375" customWidth="1"/>
  </cols>
  <sheetData>
    <row r="1" spans="1:5" ht="39.75" customHeight="1">
      <c r="A1" s="114"/>
      <c r="B1" s="114"/>
      <c r="C1" s="114"/>
      <c r="D1" s="114"/>
      <c r="E1" s="114"/>
    </row>
    <row r="2" spans="1:5">
      <c r="A2" s="115"/>
      <c r="B2" s="115"/>
      <c r="C2" s="115"/>
      <c r="D2" s="115"/>
      <c r="E2" s="115"/>
    </row>
    <row r="4" spans="1:5">
      <c r="A4" s="3"/>
    </row>
    <row r="6" spans="1:5" ht="28.5" customHeight="1">
      <c r="A6" s="116"/>
      <c r="B6" s="116"/>
    </row>
    <row r="7" spans="1:5" ht="44.25" customHeight="1">
      <c r="A7" s="117"/>
      <c r="B7" s="117"/>
      <c r="C7" s="117"/>
      <c r="D7" s="117"/>
    </row>
    <row r="8" spans="1:5" ht="23.25" customHeight="1">
      <c r="A8" s="116"/>
      <c r="B8" s="116"/>
    </row>
    <row r="11" spans="1:5">
      <c r="A11" s="2"/>
    </row>
    <row r="14" spans="1:5" ht="15" customHeight="1">
      <c r="A14" s="113"/>
      <c r="B14" s="113"/>
      <c r="C14" s="113"/>
      <c r="D14" s="113"/>
      <c r="E14" s="113"/>
    </row>
    <row r="15" spans="1:5">
      <c r="A15" s="113"/>
      <c r="B15" s="113"/>
      <c r="C15" s="113"/>
      <c r="D15" s="113"/>
      <c r="E15" s="113"/>
    </row>
    <row r="16" spans="1:5" ht="18" customHeight="1">
      <c r="A16" s="113"/>
      <c r="B16" s="113"/>
      <c r="C16" s="113"/>
      <c r="D16" s="113"/>
      <c r="E16" s="113"/>
    </row>
    <row r="17" spans="1:5" ht="29.25" customHeight="1">
      <c r="A17" s="113"/>
      <c r="B17" s="113"/>
      <c r="C17" s="113"/>
      <c r="D17" s="113"/>
      <c r="E17" s="113"/>
    </row>
    <row r="18" spans="1:5">
      <c r="A18" s="113"/>
      <c r="B18" s="113"/>
      <c r="C18" s="113"/>
      <c r="D18" s="113"/>
      <c r="E18" s="113"/>
    </row>
    <row r="19" spans="1:5" ht="30" customHeight="1"/>
    <row r="20" spans="1:5" ht="45.75" customHeight="1">
      <c r="A20" s="14" t="s">
        <v>0</v>
      </c>
      <c r="B20" s="23" t="s">
        <v>1</v>
      </c>
      <c r="C20" s="23" t="s">
        <v>2</v>
      </c>
      <c r="D20" s="15" t="s">
        <v>3</v>
      </c>
      <c r="E20" s="15" t="s">
        <v>4</v>
      </c>
    </row>
    <row r="21" spans="1:5" ht="15.75" customHeight="1">
      <c r="A21" s="30">
        <v>1</v>
      </c>
      <c r="B21" s="33" t="s">
        <v>5</v>
      </c>
      <c r="C21" s="35"/>
      <c r="D21" s="31"/>
      <c r="E21" s="32">
        <f>S_A_456[[#This Row],[%]]*S_A_456[[#This Row],[PRECIO 48 HORAS SEMANALES]]</f>
        <v>0</v>
      </c>
    </row>
    <row r="22" spans="1:5" ht="15.75" customHeight="1">
      <c r="A22" s="30">
        <v>2</v>
      </c>
      <c r="B22" s="33" t="s">
        <v>6</v>
      </c>
      <c r="C22" s="35"/>
      <c r="D22" s="31"/>
      <c r="E22" s="32">
        <f>S_A_456[[#This Row],[%]]*S_A_456[[#This Row],[PRECIO 48 HORAS SEMANALES]]</f>
        <v>0</v>
      </c>
    </row>
    <row r="23" spans="1:5" ht="15.75" customHeight="1">
      <c r="A23" s="30">
        <v>3</v>
      </c>
      <c r="B23" s="33" t="s">
        <v>7</v>
      </c>
      <c r="C23" s="35"/>
      <c r="D23" s="31"/>
      <c r="E23" s="32">
        <f>S_A_456[[#This Row],[%]]*S_A_456[[#This Row],[PRECIO 48 HORAS SEMANALES]]</f>
        <v>0</v>
      </c>
    </row>
    <row r="24" spans="1:5" ht="15.75" customHeight="1">
      <c r="A24" s="30">
        <v>4</v>
      </c>
      <c r="B24" s="33" t="s">
        <v>8</v>
      </c>
      <c r="C24" s="35"/>
      <c r="D24" s="31"/>
      <c r="E24" s="32">
        <f>S_A_456[[#This Row],[%]]*S_A_456[[#This Row],[PRECIO 48 HORAS SEMANALES]]</f>
        <v>0</v>
      </c>
    </row>
    <row r="25" spans="1:5" ht="15" customHeight="1">
      <c r="A25" s="30"/>
      <c r="B25" s="34" t="s">
        <v>9</v>
      </c>
      <c r="C25" s="35"/>
      <c r="D25" s="31"/>
      <c r="E25" s="32">
        <f>S_A_456[[#This Row],[%]]*S_A_456[[#This Row],[PRECIO 48 HORAS SEMANALES]]</f>
        <v>0</v>
      </c>
    </row>
    <row r="26" spans="1:5">
      <c r="A26" s="30">
        <v>5</v>
      </c>
      <c r="B26" s="33" t="s">
        <v>10</v>
      </c>
      <c r="C26" s="35">
        <v>8.3299999999999999E-2</v>
      </c>
      <c r="D26" s="31"/>
      <c r="E26" s="32">
        <f>S_A_456[[#This Row],[%]]*S_A_456[[#This Row],[PRECIO 48 HORAS SEMANALES]]</f>
        <v>0</v>
      </c>
    </row>
    <row r="27" spans="1:5">
      <c r="A27" s="30">
        <v>6</v>
      </c>
      <c r="B27" s="33" t="s">
        <v>11</v>
      </c>
      <c r="C27" s="35">
        <v>8.3299999999999999E-2</v>
      </c>
      <c r="D27" s="31"/>
      <c r="E27" s="32">
        <f>S_A_456[[#This Row],[%]]*S_A_456[[#This Row],[PRECIO 48 HORAS SEMANALES]]</f>
        <v>0</v>
      </c>
    </row>
    <row r="28" spans="1:5">
      <c r="A28" s="30">
        <v>7</v>
      </c>
      <c r="B28" s="33" t="s">
        <v>12</v>
      </c>
      <c r="C28" s="35">
        <v>0.01</v>
      </c>
      <c r="D28" s="31"/>
      <c r="E28" s="32">
        <f>S_A_456[[#This Row],[%]]*S_A_456[[#This Row],[PRECIO 48 HORAS SEMANALES]]</f>
        <v>0</v>
      </c>
    </row>
    <row r="29" spans="1:5">
      <c r="A29" s="30"/>
      <c r="B29" s="34" t="s">
        <v>13</v>
      </c>
      <c r="C29" s="35"/>
      <c r="D29" s="31"/>
      <c r="E29" s="32">
        <f>S_A_456[[#This Row],[%]]*S_A_456[[#This Row],[PRECIO 48 HORAS SEMANALES]]</f>
        <v>0</v>
      </c>
    </row>
    <row r="30" spans="1:5">
      <c r="A30" s="30">
        <v>8</v>
      </c>
      <c r="B30" s="33" t="s">
        <v>14</v>
      </c>
      <c r="C30" s="35">
        <v>8.5000000000000006E-2</v>
      </c>
      <c r="D30" s="31"/>
      <c r="E30" s="32">
        <f>S_A_456[[#This Row],[%]]*S_A_456[[#This Row],[PRECIO 48 HORAS SEMANALES]]</f>
        <v>0</v>
      </c>
    </row>
    <row r="31" spans="1:5">
      <c r="A31" s="30">
        <v>9</v>
      </c>
      <c r="B31" s="33" t="s">
        <v>15</v>
      </c>
      <c r="C31" s="35">
        <v>0.12</v>
      </c>
      <c r="D31" s="31"/>
      <c r="E31" s="32">
        <f>S_A_456[[#This Row],[%]]*S_A_456[[#This Row],[PRECIO 48 HORAS SEMANALES]]</f>
        <v>0</v>
      </c>
    </row>
    <row r="32" spans="1:5">
      <c r="A32" s="30">
        <v>10</v>
      </c>
      <c r="B32" s="33" t="s">
        <v>16</v>
      </c>
      <c r="C32" s="35">
        <v>1.04E-2</v>
      </c>
      <c r="D32" s="31"/>
      <c r="E32" s="32">
        <f>S_A_456[[#This Row],[%]]*S_A_456[[#This Row],[PRECIO 48 HORAS SEMANALES]]</f>
        <v>0</v>
      </c>
    </row>
    <row r="33" spans="1:5">
      <c r="A33" s="30">
        <v>11</v>
      </c>
      <c r="B33" s="33" t="s">
        <v>17</v>
      </c>
      <c r="C33" s="35">
        <v>0.04</v>
      </c>
      <c r="D33" s="31"/>
      <c r="E33" s="32">
        <f>S_A_456[[#This Row],[%]]*S_A_456[[#This Row],[PRECIO 48 HORAS SEMANALES]]</f>
        <v>0</v>
      </c>
    </row>
    <row r="34" spans="1:5">
      <c r="A34" s="30">
        <v>12</v>
      </c>
      <c r="B34" s="33" t="s">
        <v>18</v>
      </c>
      <c r="C34" s="35">
        <v>0.03</v>
      </c>
      <c r="D34" s="31"/>
      <c r="E34" s="32">
        <f>S_A_456[[#This Row],[%]]*S_A_456[[#This Row],[PRECIO 48 HORAS SEMANALES]]</f>
        <v>0</v>
      </c>
    </row>
    <row r="35" spans="1:5">
      <c r="A35" s="30">
        <v>13</v>
      </c>
      <c r="B35" s="33" t="s">
        <v>19</v>
      </c>
      <c r="C35" s="35">
        <v>0.02</v>
      </c>
      <c r="D35" s="31"/>
      <c r="E35" s="32">
        <f>S_A_456[[#This Row],[%]]*S_A_456[[#This Row],[PRECIO 48 HORAS SEMANALES]]</f>
        <v>0</v>
      </c>
    </row>
    <row r="36" spans="1:5">
      <c r="A36" s="30">
        <v>14</v>
      </c>
      <c r="B36" s="33" t="s">
        <v>20</v>
      </c>
      <c r="C36" s="35">
        <v>4.1700000000000001E-2</v>
      </c>
      <c r="D36" s="31"/>
      <c r="E36" s="32">
        <f>S_A_456[[#This Row],[%]]*S_A_456[[#This Row],[PRECIO 48 HORAS SEMANALES]]</f>
        <v>0</v>
      </c>
    </row>
    <row r="37" spans="1:5">
      <c r="A37" s="30">
        <v>15</v>
      </c>
      <c r="B37" s="33" t="s">
        <v>21</v>
      </c>
      <c r="C37" s="35">
        <v>0.05</v>
      </c>
      <c r="D37" s="31"/>
      <c r="E37" s="32">
        <f>S_A_456[[#This Row],[%]]*S_A_456[[#This Row],[PRECIO 48 HORAS SEMANALES]]</f>
        <v>0</v>
      </c>
    </row>
    <row r="38" spans="1:5">
      <c r="A38" s="30"/>
      <c r="B38" s="34" t="s">
        <v>13</v>
      </c>
      <c r="C38" s="35"/>
      <c r="D38" s="31"/>
      <c r="E38" s="32">
        <f>S_A_456[[#This Row],[%]]*S_A_456[[#This Row],[PRECIO 48 HORAS SEMANALES]]</f>
        <v>0</v>
      </c>
    </row>
    <row r="39" spans="1:5">
      <c r="A39" s="30"/>
      <c r="B39" s="33" t="s">
        <v>22</v>
      </c>
      <c r="C39" s="35"/>
      <c r="D39" s="31"/>
      <c r="E39" s="32">
        <f>S_A_456[[#This Row],[%]]*S_A_456[[#This Row],[PRECIO 48 HORAS SEMANALES]]</f>
        <v>0</v>
      </c>
    </row>
    <row r="40" spans="1:5">
      <c r="A40" s="30"/>
      <c r="B40" s="33" t="s">
        <v>23</v>
      </c>
      <c r="C40" s="35"/>
      <c r="D40" s="31"/>
      <c r="E40" s="32">
        <f>S_A_456[[#This Row],[%]]*S_A_456[[#This Row],[PRECIO 48 HORAS SEMANALES]]</f>
        <v>0</v>
      </c>
    </row>
    <row r="41" spans="1:5">
      <c r="A41" s="36"/>
      <c r="B41" s="37" t="s">
        <v>24</v>
      </c>
      <c r="C41" s="38"/>
      <c r="D41" s="39"/>
      <c r="E41" s="40">
        <f>S_A_456[[#This Row],[%]]*S_A_456[[#This Row],[PRECIO 48 HORAS SEMANALES]]</f>
        <v>0</v>
      </c>
    </row>
    <row r="66" ht="15.75" customHeight="1"/>
  </sheetData>
  <mergeCells count="6">
    <mergeCell ref="A14:E18"/>
    <mergeCell ref="A1:E1"/>
    <mergeCell ref="A2:E2"/>
    <mergeCell ref="A6:B6"/>
    <mergeCell ref="A7:D7"/>
    <mergeCell ref="A8:B8"/>
  </mergeCells>
  <pageMargins left="0.7" right="0.7" top="0.75" bottom="0.75" header="0.3" footer="0.3"/>
  <pageSetup orientation="portrait" horizontalDpi="4294967293" verticalDpi="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0"/>
  <sheetViews>
    <sheetView showGridLines="0" tabSelected="1" topLeftCell="A7" zoomScaleNormal="100" workbookViewId="0">
      <selection activeCell="B21" sqref="B21"/>
    </sheetView>
  </sheetViews>
  <sheetFormatPr defaultColWidth="11.42578125" defaultRowHeight="15"/>
  <cols>
    <col min="1" max="1" width="8.5703125" customWidth="1"/>
    <col min="2" max="2" width="71.7109375" customWidth="1"/>
    <col min="3" max="3" width="13.140625" customWidth="1"/>
    <col min="5" max="5" width="14.42578125" style="13" customWidth="1"/>
    <col min="6" max="6" width="17.42578125" style="13" customWidth="1"/>
    <col min="8" max="8" width="14.140625" customWidth="1"/>
    <col min="9" max="9" width="26.5703125" customWidth="1"/>
    <col min="10" max="10" width="13.7109375" customWidth="1"/>
  </cols>
  <sheetData>
    <row r="1" spans="1:6" ht="39.75" customHeight="1">
      <c r="A1" s="114"/>
      <c r="B1" s="114"/>
      <c r="C1" s="114"/>
      <c r="D1" s="114"/>
      <c r="E1" s="114"/>
      <c r="F1" s="114"/>
    </row>
    <row r="2" spans="1:6">
      <c r="A2" s="115"/>
      <c r="B2" s="115"/>
      <c r="C2" s="115"/>
      <c r="D2" s="115"/>
      <c r="E2" s="115"/>
      <c r="F2" s="115"/>
    </row>
    <row r="4" spans="1:6">
      <c r="A4" s="3"/>
    </row>
    <row r="6" spans="1:6" ht="28.5" customHeight="1">
      <c r="A6" s="116"/>
      <c r="B6" s="116"/>
      <c r="C6" s="108"/>
    </row>
    <row r="7" spans="1:6" ht="44.25" customHeight="1">
      <c r="A7" s="117"/>
      <c r="B7" s="117"/>
      <c r="C7" s="117"/>
      <c r="D7" s="117"/>
      <c r="E7" s="117"/>
    </row>
    <row r="8" spans="1:6" ht="23.25" customHeight="1">
      <c r="A8" s="116"/>
      <c r="B8" s="116"/>
      <c r="C8" s="108"/>
    </row>
    <row r="11" spans="1:6">
      <c r="A11" s="2"/>
    </row>
    <row r="14" spans="1:6" ht="15" customHeight="1">
      <c r="A14" s="113"/>
      <c r="B14" s="113"/>
      <c r="C14" s="113"/>
      <c r="D14" s="113"/>
      <c r="E14" s="113"/>
      <c r="F14" s="113"/>
    </row>
    <row r="15" spans="1:6">
      <c r="A15" s="113"/>
      <c r="B15" s="113"/>
      <c r="C15" s="113"/>
      <c r="D15" s="113"/>
      <c r="E15" s="113"/>
      <c r="F15" s="113"/>
    </row>
    <row r="16" spans="1:6" ht="18" customHeight="1">
      <c r="A16" s="113"/>
      <c r="B16" s="113"/>
      <c r="C16" s="113"/>
      <c r="D16" s="113"/>
      <c r="E16" s="113"/>
      <c r="F16" s="113"/>
    </row>
    <row r="17" spans="1:6" ht="29.25" customHeight="1">
      <c r="A17" s="113"/>
      <c r="B17" s="113"/>
      <c r="C17" s="113"/>
      <c r="D17" s="113"/>
      <c r="E17" s="113"/>
      <c r="F17" s="113"/>
    </row>
    <row r="18" spans="1:6">
      <c r="A18" s="113"/>
      <c r="B18" s="113"/>
      <c r="C18" s="113"/>
      <c r="D18" s="113"/>
      <c r="E18" s="113"/>
      <c r="F18" s="113"/>
    </row>
    <row r="19" spans="1:6" ht="30" customHeight="1"/>
    <row r="20" spans="1:6" ht="45">
      <c r="A20" s="14" t="s">
        <v>0</v>
      </c>
      <c r="B20" s="23" t="s">
        <v>25</v>
      </c>
      <c r="C20" s="111" t="s">
        <v>26</v>
      </c>
      <c r="D20" s="23" t="s">
        <v>27</v>
      </c>
      <c r="E20" s="15" t="s">
        <v>28</v>
      </c>
      <c r="F20" s="15" t="s">
        <v>29</v>
      </c>
    </row>
    <row r="21" spans="1:6" ht="41.25" customHeight="1">
      <c r="A21" s="29" t="s">
        <v>30</v>
      </c>
      <c r="B21" s="109" t="s">
        <v>31</v>
      </c>
      <c r="C21" s="111" t="s">
        <v>32</v>
      </c>
      <c r="D21" s="111">
        <v>341</v>
      </c>
      <c r="E21" s="22">
        <v>0</v>
      </c>
      <c r="F21" s="17">
        <f>S_A_45[[#This Row],[CANT]]*S_A_45[[#This Row],[PRECIO UNITARIO ANTES IVA]]</f>
        <v>0</v>
      </c>
    </row>
    <row r="22" spans="1:6" ht="39" customHeight="1">
      <c r="A22" s="29">
        <v>2</v>
      </c>
      <c r="B22" s="110" t="s">
        <v>33</v>
      </c>
      <c r="C22" s="111" t="s">
        <v>32</v>
      </c>
      <c r="D22" s="112">
        <v>50</v>
      </c>
      <c r="E22" s="22">
        <v>0</v>
      </c>
      <c r="F22" s="17">
        <f>S_A_45[[#This Row],[CANT]]*S_A_45[[#This Row],[PRECIO UNITARIO ANTES IVA]]</f>
        <v>0</v>
      </c>
    </row>
    <row r="23" spans="1:6" ht="15" customHeight="1">
      <c r="A23" s="118" t="s">
        <v>34</v>
      </c>
      <c r="B23" s="122"/>
      <c r="C23" s="122"/>
      <c r="D23" s="122"/>
      <c r="E23" s="120">
        <f>SUBTOTAL(109,S_A_45[VALOR TOTAL ANTES DE IVA])</f>
        <v>0</v>
      </c>
      <c r="F23" s="121"/>
    </row>
    <row r="24" spans="1:6" ht="15" customHeight="1">
      <c r="A24" s="118" t="s">
        <v>35</v>
      </c>
      <c r="B24" s="119"/>
      <c r="C24" s="119"/>
      <c r="D24" s="119"/>
      <c r="E24" s="20">
        <v>0.19</v>
      </c>
      <c r="F24" s="19">
        <f>+E23*E24</f>
        <v>0</v>
      </c>
    </row>
    <row r="25" spans="1:6" ht="15" customHeight="1">
      <c r="A25" s="118" t="s">
        <v>36</v>
      </c>
      <c r="B25" s="119"/>
      <c r="C25" s="119"/>
      <c r="D25" s="119"/>
      <c r="E25" s="120">
        <f>+E23+F24</f>
        <v>0</v>
      </c>
      <c r="F25" s="121"/>
    </row>
    <row r="50" ht="15.75" customHeight="1"/>
  </sheetData>
  <sheetProtection algorithmName="SHA-512" hashValue="GE1y75f+8B8ukDUn0t1L9acxv27N0XBC1NIMcT06m4RFHNTpqduXDMpb1lpDTxBrTdVRwJKNMhApI/hQbH4uIw==" saltValue="q0McMPszCq9/pFxD0ktQdA==" spinCount="100000" sheet="1" scenarios="1"/>
  <mergeCells count="11">
    <mergeCell ref="A25:D25"/>
    <mergeCell ref="E25:F25"/>
    <mergeCell ref="A23:D23"/>
    <mergeCell ref="E23:F23"/>
    <mergeCell ref="A24:D24"/>
    <mergeCell ref="A14:F18"/>
    <mergeCell ref="A1:F1"/>
    <mergeCell ref="A2:F2"/>
    <mergeCell ref="A6:B6"/>
    <mergeCell ref="A7:E7"/>
    <mergeCell ref="A8:B8"/>
  </mergeCells>
  <pageMargins left="0.7" right="0.7" top="0.75" bottom="0.75" header="0.3" footer="0.3"/>
  <pageSetup orientation="portrait" horizontalDpi="4294967293" verticalDpi="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4"/>
  <sheetViews>
    <sheetView showGridLines="0" topLeftCell="A4" zoomScaleNormal="100" workbookViewId="0">
      <selection activeCell="D29" sqref="D29:E29"/>
    </sheetView>
  </sheetViews>
  <sheetFormatPr defaultColWidth="11.42578125" defaultRowHeight="15"/>
  <cols>
    <col min="1" max="1" width="8.5703125" customWidth="1"/>
    <col min="2" max="2" width="71.7109375" customWidth="1"/>
    <col min="4" max="4" width="14.42578125" style="13" customWidth="1"/>
    <col min="5" max="5" width="17.42578125" style="13" customWidth="1"/>
    <col min="7" max="7" width="14.140625" customWidth="1"/>
    <col min="8" max="8" width="26.5703125" customWidth="1"/>
    <col min="9" max="9" width="13.7109375" customWidth="1"/>
  </cols>
  <sheetData>
    <row r="1" spans="1:5" ht="39.75" customHeight="1">
      <c r="A1" s="114"/>
      <c r="B1" s="114"/>
      <c r="C1" s="114"/>
      <c r="D1" s="114"/>
      <c r="E1" s="114"/>
    </row>
    <row r="2" spans="1:5">
      <c r="A2" s="115"/>
      <c r="B2" s="115"/>
      <c r="C2" s="115"/>
      <c r="D2" s="115"/>
      <c r="E2" s="115"/>
    </row>
    <row r="4" spans="1:5">
      <c r="A4" s="3"/>
    </row>
    <row r="6" spans="1:5" ht="28.5" customHeight="1">
      <c r="A6" s="116"/>
      <c r="B6" s="116"/>
    </row>
    <row r="7" spans="1:5" ht="44.25" customHeight="1">
      <c r="A7" s="117"/>
      <c r="B7" s="117"/>
      <c r="C7" s="117"/>
      <c r="D7" s="117"/>
    </row>
    <row r="8" spans="1:5" ht="23.25" customHeight="1">
      <c r="A8" s="116"/>
      <c r="B8" s="116"/>
    </row>
    <row r="11" spans="1:5">
      <c r="A11" s="2"/>
    </row>
    <row r="14" spans="1:5" ht="15" customHeight="1">
      <c r="A14" s="113"/>
      <c r="B14" s="113"/>
      <c r="C14" s="113"/>
      <c r="D14" s="113"/>
      <c r="E14" s="113"/>
    </row>
    <row r="15" spans="1:5">
      <c r="A15" s="113"/>
      <c r="B15" s="113"/>
      <c r="C15" s="113"/>
      <c r="D15" s="113"/>
      <c r="E15" s="113"/>
    </row>
    <row r="16" spans="1:5" ht="18" customHeight="1">
      <c r="A16" s="113"/>
      <c r="B16" s="113"/>
      <c r="C16" s="113"/>
      <c r="D16" s="113"/>
      <c r="E16" s="113"/>
    </row>
    <row r="17" spans="1:7" ht="29.25" customHeight="1">
      <c r="A17" s="113"/>
      <c r="B17" s="113"/>
      <c r="C17" s="113"/>
      <c r="D17" s="113"/>
      <c r="E17" s="113"/>
    </row>
    <row r="18" spans="1:7">
      <c r="A18" s="113"/>
      <c r="B18" s="113"/>
      <c r="C18" s="113"/>
      <c r="D18" s="113"/>
      <c r="E18" s="113"/>
    </row>
    <row r="19" spans="1:7" ht="30" customHeight="1"/>
    <row r="20" spans="1:7" ht="45">
      <c r="A20" s="14" t="s">
        <v>0</v>
      </c>
      <c r="B20" s="23" t="s">
        <v>25</v>
      </c>
      <c r="C20" s="23" t="s">
        <v>27</v>
      </c>
      <c r="D20" s="15" t="s">
        <v>28</v>
      </c>
      <c r="E20" s="15" t="s">
        <v>29</v>
      </c>
    </row>
    <row r="21" spans="1:7">
      <c r="A21" s="24"/>
      <c r="B21" s="25"/>
      <c r="C21" s="26"/>
      <c r="D21" s="22">
        <v>0</v>
      </c>
      <c r="E21" s="17">
        <f>S_A_4[[#This Row],[CANT]]*S_A_4[[#This Row],[PRECIO UNITARIO ANTES IVA]]</f>
        <v>0</v>
      </c>
    </row>
    <row r="22" spans="1:7">
      <c r="A22" s="21"/>
      <c r="B22" s="25"/>
      <c r="C22" s="26"/>
      <c r="D22" s="22">
        <v>0</v>
      </c>
      <c r="E22" s="17">
        <f>S_A_4[[#This Row],[CANT]]*S_A_4[[#This Row],[PRECIO UNITARIO ANTES IVA]]</f>
        <v>0</v>
      </c>
    </row>
    <row r="23" spans="1:7">
      <c r="A23" s="21"/>
      <c r="B23" s="25"/>
      <c r="C23" s="26"/>
      <c r="D23" s="22">
        <v>0</v>
      </c>
      <c r="E23" s="17">
        <f>S_A_4[[#This Row],[CANT]]*S_A_4[[#This Row],[PRECIO UNITARIO ANTES IVA]]</f>
        <v>0</v>
      </c>
      <c r="G23" s="1"/>
    </row>
    <row r="24" spans="1:7">
      <c r="A24" s="21"/>
      <c r="B24" s="25"/>
      <c r="C24" s="26"/>
      <c r="D24" s="22">
        <v>0</v>
      </c>
      <c r="E24" s="17">
        <f>S_A_4[[#This Row],[CANT]]*S_A_4[[#This Row],[PRECIO UNITARIO ANTES IVA]]</f>
        <v>0</v>
      </c>
    </row>
    <row r="25" spans="1:7">
      <c r="A25" s="21"/>
      <c r="B25" s="25"/>
      <c r="C25" s="26"/>
      <c r="D25" s="22">
        <v>0</v>
      </c>
      <c r="E25" s="17">
        <f>S_A_4[[#This Row],[CANT]]*S_A_4[[#This Row],[PRECIO UNITARIO ANTES IVA]]</f>
        <v>0</v>
      </c>
    </row>
    <row r="26" spans="1:7">
      <c r="A26" s="21"/>
      <c r="B26" s="25"/>
      <c r="C26" s="26"/>
      <c r="D26" s="22">
        <v>0</v>
      </c>
      <c r="E26" s="17">
        <f>S_A_4[[#This Row],[CANT]]*S_A_4[[#This Row],[PRECIO UNITARIO ANTES IVA]]</f>
        <v>0</v>
      </c>
    </row>
    <row r="27" spans="1:7">
      <c r="A27" s="21"/>
      <c r="B27" s="25"/>
      <c r="C27" s="26"/>
      <c r="D27" s="22">
        <v>0</v>
      </c>
      <c r="E27" s="17">
        <f>S_A_4[[#This Row],[CANT]]*S_A_4[[#This Row],[PRECIO UNITARIO ANTES IVA]]</f>
        <v>0</v>
      </c>
    </row>
    <row r="28" spans="1:7">
      <c r="A28" s="21"/>
      <c r="B28" s="25"/>
      <c r="C28" s="26"/>
      <c r="D28" s="22">
        <v>0</v>
      </c>
      <c r="E28" s="17">
        <f>S_A_4[[#This Row],[CANT]]*S_A_4[[#This Row],[PRECIO UNITARIO ANTES IVA]]</f>
        <v>0</v>
      </c>
    </row>
    <row r="29" spans="1:7" ht="15" customHeight="1">
      <c r="A29" s="118" t="s">
        <v>34</v>
      </c>
      <c r="B29" s="122"/>
      <c r="C29" s="122"/>
      <c r="D29" s="120">
        <f>SUBTOTAL(109,S_A_4[VALOR TOTAL ANTES DE IVA])</f>
        <v>0</v>
      </c>
      <c r="E29" s="121"/>
    </row>
    <row r="30" spans="1:7" ht="15" customHeight="1">
      <c r="A30" s="118" t="s">
        <v>37</v>
      </c>
      <c r="B30" s="119"/>
      <c r="C30" s="119"/>
      <c r="D30" s="18">
        <v>0.12</v>
      </c>
      <c r="E30" s="19">
        <f>D29*D30</f>
        <v>0</v>
      </c>
    </row>
    <row r="31" spans="1:7" ht="15" customHeight="1">
      <c r="A31" s="118" t="s">
        <v>38</v>
      </c>
      <c r="B31" s="119"/>
      <c r="C31" s="119"/>
      <c r="D31" s="18">
        <v>0.05</v>
      </c>
      <c r="E31" s="19">
        <f>E30*D31</f>
        <v>0</v>
      </c>
    </row>
    <row r="32" spans="1:7" ht="15" customHeight="1">
      <c r="A32" s="118" t="s">
        <v>39</v>
      </c>
      <c r="B32" s="119"/>
      <c r="C32" s="119"/>
      <c r="D32" s="28"/>
      <c r="E32" s="27">
        <f>SUM(E26:E28)</f>
        <v>0</v>
      </c>
    </row>
    <row r="33" spans="1:5" ht="15" customHeight="1">
      <c r="A33" s="118" t="s">
        <v>40</v>
      </c>
      <c r="B33" s="119"/>
      <c r="C33" s="119"/>
      <c r="D33" s="20">
        <v>0.19</v>
      </c>
      <c r="E33" s="19">
        <f>+E32*D33</f>
        <v>0</v>
      </c>
    </row>
    <row r="34" spans="1:5" ht="15" customHeight="1">
      <c r="A34" s="118" t="s">
        <v>36</v>
      </c>
      <c r="B34" s="119"/>
      <c r="C34" s="119"/>
      <c r="D34" s="120">
        <f>SUM(E29:E33)</f>
        <v>0</v>
      </c>
      <c r="E34" s="121"/>
    </row>
  </sheetData>
  <mergeCells count="14">
    <mergeCell ref="A34:C34"/>
    <mergeCell ref="D34:E34"/>
    <mergeCell ref="A32:C32"/>
    <mergeCell ref="A1:E1"/>
    <mergeCell ref="A2:E2"/>
    <mergeCell ref="A6:B6"/>
    <mergeCell ref="A7:D7"/>
    <mergeCell ref="A8:B8"/>
    <mergeCell ref="A14:E18"/>
    <mergeCell ref="A29:C29"/>
    <mergeCell ref="D29:E29"/>
    <mergeCell ref="A30:C30"/>
    <mergeCell ref="A31:C31"/>
    <mergeCell ref="A33:C33"/>
  </mergeCells>
  <pageMargins left="0.7" right="0.7" top="0.75" bottom="0.75" header="0.3" footer="0.3"/>
  <pageSetup orientation="portrait" horizontalDpi="4294967293" verticalDpi="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3"/>
  <sheetViews>
    <sheetView showGridLines="0" zoomScaleNormal="100" workbookViewId="0">
      <selection activeCell="E22" sqref="E22"/>
    </sheetView>
  </sheetViews>
  <sheetFormatPr defaultColWidth="11.42578125" defaultRowHeight="15"/>
  <cols>
    <col min="1" max="1" width="8.5703125" customWidth="1"/>
    <col min="2" max="2" width="71.7109375" customWidth="1"/>
    <col min="5" max="5" width="14.42578125" style="13" customWidth="1"/>
    <col min="6" max="6" width="17.42578125" style="13" customWidth="1"/>
    <col min="8" max="8" width="14.140625" customWidth="1"/>
    <col min="9" max="9" width="26.5703125" customWidth="1"/>
    <col min="10" max="10" width="13.7109375" customWidth="1"/>
  </cols>
  <sheetData>
    <row r="1" spans="1:6" ht="39.75" customHeight="1">
      <c r="A1" s="114"/>
      <c r="B1" s="114"/>
      <c r="C1" s="114"/>
      <c r="D1" s="114"/>
      <c r="E1" s="114"/>
      <c r="F1" s="114"/>
    </row>
    <row r="2" spans="1:6">
      <c r="A2" s="115"/>
      <c r="B2" s="115"/>
      <c r="C2" s="115"/>
      <c r="D2" s="115"/>
      <c r="E2" s="115"/>
      <c r="F2" s="115"/>
    </row>
    <row r="4" spans="1:6">
      <c r="A4" s="3"/>
    </row>
    <row r="6" spans="1:6" ht="28.5" customHeight="1">
      <c r="A6" s="116"/>
      <c r="B6" s="116"/>
    </row>
    <row r="7" spans="1:6" ht="44.25" customHeight="1">
      <c r="A7" s="117"/>
      <c r="B7" s="117"/>
      <c r="C7" s="117"/>
      <c r="D7" s="117"/>
      <c r="E7" s="117"/>
    </row>
    <row r="8" spans="1:6" ht="23.25" customHeight="1">
      <c r="A8" s="116"/>
      <c r="B8" s="116"/>
    </row>
    <row r="11" spans="1:6">
      <c r="A11" s="2"/>
    </row>
    <row r="14" spans="1:6" ht="15" customHeight="1">
      <c r="A14" s="113"/>
      <c r="B14" s="113"/>
      <c r="C14" s="113"/>
      <c r="D14" s="113"/>
      <c r="E14" s="113"/>
      <c r="F14" s="113"/>
    </row>
    <row r="15" spans="1:6">
      <c r="A15" s="113"/>
      <c r="B15" s="113"/>
      <c r="C15" s="113"/>
      <c r="D15" s="113"/>
      <c r="E15" s="113"/>
      <c r="F15" s="113"/>
    </row>
    <row r="16" spans="1:6" ht="18" customHeight="1">
      <c r="A16" s="113"/>
      <c r="B16" s="113"/>
      <c r="C16" s="113"/>
      <c r="D16" s="113"/>
      <c r="E16" s="113"/>
      <c r="F16" s="113"/>
    </row>
    <row r="17" spans="1:8" ht="29.25" customHeight="1">
      <c r="A17" s="113"/>
      <c r="B17" s="113"/>
      <c r="C17" s="113"/>
      <c r="D17" s="113"/>
      <c r="E17" s="113"/>
      <c r="F17" s="113"/>
    </row>
    <row r="18" spans="1:8">
      <c r="A18" s="113"/>
      <c r="B18" s="113"/>
      <c r="C18" s="113"/>
      <c r="D18" s="113"/>
      <c r="E18" s="113"/>
      <c r="F18" s="113"/>
    </row>
    <row r="19" spans="1:8" ht="30" customHeight="1"/>
    <row r="20" spans="1:8" ht="45">
      <c r="A20" s="14" t="s">
        <v>0</v>
      </c>
      <c r="B20" s="14" t="s">
        <v>25</v>
      </c>
      <c r="C20" s="14" t="s">
        <v>41</v>
      </c>
      <c r="D20" s="14" t="s">
        <v>27</v>
      </c>
      <c r="E20" s="15" t="s">
        <v>28</v>
      </c>
      <c r="F20" s="15" t="s">
        <v>29</v>
      </c>
    </row>
    <row r="21" spans="1:8">
      <c r="A21" s="4">
        <v>1</v>
      </c>
      <c r="B21" s="5"/>
      <c r="C21" s="4"/>
      <c r="D21" s="4"/>
      <c r="E21" s="16">
        <v>0</v>
      </c>
      <c r="F21" s="17">
        <f>S_A[[#This Row],[CANT]]*S_A[[#This Row],[PRECIO UNITARIO ANTES IVA]]</f>
        <v>0</v>
      </c>
    </row>
    <row r="22" spans="1:8">
      <c r="A22" s="6">
        <v>1.1000000000000001</v>
      </c>
      <c r="B22" s="9"/>
      <c r="C22" s="6"/>
      <c r="D22" s="8"/>
      <c r="E22" s="16">
        <v>0</v>
      </c>
      <c r="F22" s="17">
        <f>S_A[[#This Row],[CANT]]*S_A[[#This Row],[PRECIO UNITARIO ANTES IVA]]</f>
        <v>0</v>
      </c>
    </row>
    <row r="23" spans="1:8">
      <c r="A23" s="6">
        <v>1.2</v>
      </c>
      <c r="B23" s="9"/>
      <c r="C23" s="6"/>
      <c r="D23" s="8"/>
      <c r="E23" s="16">
        <v>0</v>
      </c>
      <c r="F23" s="17">
        <f>S_A[[#This Row],[CANT]]*S_A[[#This Row],[PRECIO UNITARIO ANTES IVA]]</f>
        <v>0</v>
      </c>
    </row>
    <row r="24" spans="1:8">
      <c r="A24" s="6">
        <v>1.3</v>
      </c>
      <c r="B24" s="9"/>
      <c r="C24" s="6"/>
      <c r="D24" s="8"/>
      <c r="E24" s="16">
        <v>0</v>
      </c>
      <c r="F24" s="17">
        <f>S_A[[#This Row],[CANT]]*S_A[[#This Row],[PRECIO UNITARIO ANTES IVA]]</f>
        <v>0</v>
      </c>
      <c r="H24" s="1"/>
    </row>
    <row r="25" spans="1:8">
      <c r="A25" s="6">
        <v>1.4</v>
      </c>
      <c r="B25" s="9"/>
      <c r="C25" s="6"/>
      <c r="D25" s="8"/>
      <c r="E25" s="16">
        <v>0</v>
      </c>
      <c r="F25" s="17">
        <f>S_A[[#This Row],[CANT]]*S_A[[#This Row],[PRECIO UNITARIO ANTES IVA]]</f>
        <v>0</v>
      </c>
    </row>
    <row r="26" spans="1:8">
      <c r="A26" s="6">
        <v>1.5</v>
      </c>
      <c r="B26" s="9"/>
      <c r="C26" s="6"/>
      <c r="D26" s="8"/>
      <c r="E26" s="16">
        <v>0</v>
      </c>
      <c r="F26" s="17">
        <f>S_A[[#This Row],[CANT]]*S_A[[#This Row],[PRECIO UNITARIO ANTES IVA]]</f>
        <v>0</v>
      </c>
    </row>
    <row r="27" spans="1:8">
      <c r="A27" s="4">
        <v>2</v>
      </c>
      <c r="B27" s="5"/>
      <c r="C27" s="4"/>
      <c r="D27" s="4"/>
      <c r="E27" s="16"/>
      <c r="F27" s="17">
        <f>S_A[[#This Row],[CANT]]*S_A[[#This Row],[PRECIO UNITARIO ANTES IVA]]</f>
        <v>0</v>
      </c>
    </row>
    <row r="28" spans="1:8">
      <c r="A28" s="6">
        <v>2.1</v>
      </c>
      <c r="B28" s="9"/>
      <c r="C28" s="6"/>
      <c r="D28" s="8"/>
      <c r="E28" s="16">
        <v>0</v>
      </c>
      <c r="F28" s="17">
        <f>S_A[[#This Row],[CANT]]*S_A[[#This Row],[PRECIO UNITARIO ANTES IVA]]</f>
        <v>0</v>
      </c>
    </row>
    <row r="29" spans="1:8">
      <c r="A29" s="6">
        <v>2.2000000000000002</v>
      </c>
      <c r="B29" s="9"/>
      <c r="C29" s="6"/>
      <c r="D29" s="8"/>
      <c r="E29" s="16">
        <v>0</v>
      </c>
      <c r="F29" s="17">
        <f>S_A[[#This Row],[CANT]]*S_A[[#This Row],[PRECIO UNITARIO ANTES IVA]]</f>
        <v>0</v>
      </c>
    </row>
    <row r="30" spans="1:8">
      <c r="A30" s="4">
        <v>3</v>
      </c>
      <c r="B30" s="5"/>
      <c r="C30" s="4"/>
      <c r="D30" s="4"/>
      <c r="E30" s="16"/>
      <c r="F30" s="17">
        <f>S_A[[#This Row],[CANT]]*S_A[[#This Row],[PRECIO UNITARIO ANTES IVA]]</f>
        <v>0</v>
      </c>
    </row>
    <row r="31" spans="1:8">
      <c r="A31" s="6">
        <v>3.1</v>
      </c>
      <c r="B31" s="9"/>
      <c r="C31" s="6"/>
      <c r="D31" s="8"/>
      <c r="E31" s="16">
        <v>0</v>
      </c>
      <c r="F31" s="17">
        <f>S_A[[#This Row],[CANT]]*S_A[[#This Row],[PRECIO UNITARIO ANTES IVA]]</f>
        <v>0</v>
      </c>
    </row>
    <row r="32" spans="1:8">
      <c r="A32" s="6">
        <v>3.2</v>
      </c>
      <c r="B32" s="9"/>
      <c r="C32" s="6"/>
      <c r="D32" s="8"/>
      <c r="E32" s="16">
        <v>0</v>
      </c>
      <c r="F32" s="17">
        <f>S_A[[#This Row],[CANT]]*S_A[[#This Row],[PRECIO UNITARIO ANTES IVA]]</f>
        <v>0</v>
      </c>
    </row>
    <row r="33" spans="1:6">
      <c r="A33" s="6">
        <v>3.3</v>
      </c>
      <c r="B33" s="9"/>
      <c r="C33" s="6"/>
      <c r="D33" s="8"/>
      <c r="E33" s="16">
        <v>0</v>
      </c>
      <c r="F33" s="17">
        <f>S_A[[#This Row],[CANT]]*S_A[[#This Row],[PRECIO UNITARIO ANTES IVA]]</f>
        <v>0</v>
      </c>
    </row>
    <row r="34" spans="1:6">
      <c r="A34" s="4">
        <v>4</v>
      </c>
      <c r="B34" s="5"/>
      <c r="C34" s="4"/>
      <c r="D34" s="4"/>
      <c r="E34" s="16"/>
      <c r="F34" s="17">
        <f>S_A[[#This Row],[CANT]]*S_A[[#This Row],[PRECIO UNITARIO ANTES IVA]]</f>
        <v>0</v>
      </c>
    </row>
    <row r="35" spans="1:6">
      <c r="A35" s="6">
        <v>4.0999999999999996</v>
      </c>
      <c r="B35" s="9"/>
      <c r="C35" s="6"/>
      <c r="D35" s="8"/>
      <c r="E35" s="16">
        <v>0</v>
      </c>
      <c r="F35" s="17">
        <f>S_A[[#This Row],[CANT]]*S_A[[#This Row],[PRECIO UNITARIO ANTES IVA]]</f>
        <v>0</v>
      </c>
    </row>
    <row r="36" spans="1:6">
      <c r="A36" s="6">
        <v>4.2</v>
      </c>
      <c r="B36" s="9"/>
      <c r="C36" s="6"/>
      <c r="D36" s="8"/>
      <c r="E36" s="16">
        <v>0</v>
      </c>
      <c r="F36" s="17">
        <f>S_A[[#This Row],[CANT]]*S_A[[#This Row],[PRECIO UNITARIO ANTES IVA]]</f>
        <v>0</v>
      </c>
    </row>
    <row r="37" spans="1:6">
      <c r="A37" s="6">
        <v>4.3</v>
      </c>
      <c r="B37" s="9"/>
      <c r="C37" s="6"/>
      <c r="D37" s="8"/>
      <c r="E37" s="16">
        <v>0</v>
      </c>
      <c r="F37" s="17">
        <f>S_A[[#This Row],[CANT]]*S_A[[#This Row],[PRECIO UNITARIO ANTES IVA]]</f>
        <v>0</v>
      </c>
    </row>
    <row r="38" spans="1:6">
      <c r="A38" s="4">
        <v>5</v>
      </c>
      <c r="B38" s="5"/>
      <c r="C38" s="4"/>
      <c r="D38" s="4"/>
      <c r="E38" s="16"/>
      <c r="F38" s="17">
        <f>S_A[[#This Row],[CANT]]*S_A[[#This Row],[PRECIO UNITARIO ANTES IVA]]</f>
        <v>0</v>
      </c>
    </row>
    <row r="39" spans="1:6">
      <c r="A39" s="6">
        <v>5.0999999999999996</v>
      </c>
      <c r="B39" s="9"/>
      <c r="C39" s="6"/>
      <c r="D39" s="6"/>
      <c r="E39" s="16">
        <v>0</v>
      </c>
      <c r="F39" s="17">
        <f>S_A[[#This Row],[CANT]]*S_A[[#This Row],[PRECIO UNITARIO ANTES IVA]]</f>
        <v>0</v>
      </c>
    </row>
    <row r="40" spans="1:6">
      <c r="A40" s="6">
        <v>5.2</v>
      </c>
      <c r="B40" s="9"/>
      <c r="C40" s="6"/>
      <c r="D40" s="6"/>
      <c r="E40" s="16">
        <v>0</v>
      </c>
      <c r="F40" s="17">
        <f>S_A[[#This Row],[CANT]]*S_A[[#This Row],[PRECIO UNITARIO ANTES IVA]]</f>
        <v>0</v>
      </c>
    </row>
    <row r="41" spans="1:6">
      <c r="A41" s="6">
        <v>5.3</v>
      </c>
      <c r="B41" s="9"/>
      <c r="C41" s="6"/>
      <c r="D41" s="6"/>
      <c r="E41" s="16">
        <v>0</v>
      </c>
      <c r="F41" s="17">
        <f>S_A[[#This Row],[CANT]]*S_A[[#This Row],[PRECIO UNITARIO ANTES IVA]]</f>
        <v>0</v>
      </c>
    </row>
    <row r="42" spans="1:6">
      <c r="A42" s="4">
        <v>6</v>
      </c>
      <c r="B42" s="5"/>
      <c r="C42" s="4"/>
      <c r="D42" s="4"/>
      <c r="E42" s="16">
        <v>0</v>
      </c>
      <c r="F42" s="17">
        <f>S_A[[#This Row],[CANT]]*S_A[[#This Row],[PRECIO UNITARIO ANTES IVA]]</f>
        <v>0</v>
      </c>
    </row>
    <row r="43" spans="1:6">
      <c r="A43" s="10">
        <v>6.1</v>
      </c>
      <c r="B43" s="9"/>
      <c r="C43" s="6"/>
      <c r="D43" s="10"/>
      <c r="E43" s="16">
        <v>0</v>
      </c>
      <c r="F43" s="17">
        <f>S_A[[#This Row],[CANT]]*S_A[[#This Row],[PRECIO UNITARIO ANTES IVA]]</f>
        <v>0</v>
      </c>
    </row>
    <row r="44" spans="1:6">
      <c r="A44" s="10">
        <v>6.2</v>
      </c>
      <c r="B44" s="9"/>
      <c r="C44" s="6"/>
      <c r="D44" s="10"/>
      <c r="E44" s="16">
        <v>0</v>
      </c>
      <c r="F44" s="17">
        <f>S_A[[#This Row],[CANT]]*S_A[[#This Row],[PRECIO UNITARIO ANTES IVA]]</f>
        <v>0</v>
      </c>
    </row>
    <row r="45" spans="1:6">
      <c r="A45" s="10">
        <v>6.3</v>
      </c>
      <c r="B45" s="9"/>
      <c r="C45" s="6"/>
      <c r="D45" s="6"/>
      <c r="E45" s="16">
        <v>0</v>
      </c>
      <c r="F45" s="17">
        <f>S_A[[#This Row],[CANT]]*S_A[[#This Row],[PRECIO UNITARIO ANTES IVA]]</f>
        <v>0</v>
      </c>
    </row>
    <row r="46" spans="1:6">
      <c r="A46" s="10">
        <v>6.4</v>
      </c>
      <c r="B46" s="9"/>
      <c r="C46" s="6"/>
      <c r="D46" s="6"/>
      <c r="E46" s="16">
        <v>0</v>
      </c>
      <c r="F46" s="17">
        <f>S_A[[#This Row],[CANT]]*S_A[[#This Row],[PRECIO UNITARIO ANTES IVA]]</f>
        <v>0</v>
      </c>
    </row>
    <row r="47" spans="1:6">
      <c r="A47" s="10">
        <v>6.5</v>
      </c>
      <c r="B47" s="9"/>
      <c r="C47" s="6"/>
      <c r="D47" s="6"/>
      <c r="E47" s="16">
        <v>0</v>
      </c>
      <c r="F47" s="17">
        <f>S_A[[#This Row],[CANT]]*S_A[[#This Row],[PRECIO UNITARIO ANTES IVA]]</f>
        <v>0</v>
      </c>
    </row>
    <row r="48" spans="1:6">
      <c r="A48" s="4">
        <v>7</v>
      </c>
      <c r="B48" s="5"/>
      <c r="C48" s="4"/>
      <c r="D48" s="4"/>
      <c r="E48" s="16"/>
      <c r="F48" s="17"/>
    </row>
    <row r="49" spans="1:6">
      <c r="A49" s="6">
        <v>7.1</v>
      </c>
      <c r="B49" s="9"/>
      <c r="C49" s="6"/>
      <c r="D49" s="6"/>
      <c r="E49" s="16">
        <v>0</v>
      </c>
      <c r="F49" s="17">
        <f>+S_A[[#This Row],[CANT]]*S_A[[#This Row],[PRECIO UNITARIO ANTES IVA]]</f>
        <v>0</v>
      </c>
    </row>
    <row r="50" spans="1:6">
      <c r="A50" s="6">
        <v>7.2</v>
      </c>
      <c r="B50" s="9"/>
      <c r="C50" s="6"/>
      <c r="D50" s="6"/>
      <c r="E50" s="16">
        <v>0</v>
      </c>
      <c r="F50" s="17">
        <f>+S_A[[#This Row],[CANT]]*S_A[[#This Row],[PRECIO UNITARIO ANTES IVA]]</f>
        <v>0</v>
      </c>
    </row>
    <row r="51" spans="1:6">
      <c r="A51" s="6">
        <v>7.3</v>
      </c>
      <c r="B51" s="9"/>
      <c r="C51" s="6"/>
      <c r="D51" s="6"/>
      <c r="E51" s="16">
        <v>0</v>
      </c>
      <c r="F51" s="17">
        <f>+S_A[[#This Row],[CANT]]*S_A[[#This Row],[PRECIO UNITARIO ANTES IVA]]</f>
        <v>0</v>
      </c>
    </row>
    <row r="52" spans="1:6">
      <c r="A52" s="6">
        <v>7.4</v>
      </c>
      <c r="B52" s="9"/>
      <c r="C52" s="6"/>
      <c r="D52" s="6"/>
      <c r="E52" s="16">
        <v>0</v>
      </c>
      <c r="F52" s="17">
        <f>+S_A[[#This Row],[CANT]]*S_A[[#This Row],[PRECIO UNITARIO ANTES IVA]]</f>
        <v>0</v>
      </c>
    </row>
    <row r="53" spans="1:6">
      <c r="A53" s="6">
        <v>7.5</v>
      </c>
      <c r="B53" s="9"/>
      <c r="C53" s="6"/>
      <c r="D53" s="6"/>
      <c r="E53" s="16">
        <v>0</v>
      </c>
      <c r="F53" s="17">
        <f>+S_A[[#This Row],[CANT]]*S_A[[#This Row],[PRECIO UNITARIO ANTES IVA]]</f>
        <v>0</v>
      </c>
    </row>
    <row r="54" spans="1:6">
      <c r="A54" s="4">
        <v>8</v>
      </c>
      <c r="B54" s="5"/>
      <c r="C54" s="4"/>
      <c r="D54" s="4"/>
      <c r="E54" s="16">
        <v>0</v>
      </c>
      <c r="F54" s="17">
        <f>+S_A[[#This Row],[CANT]]*S_A[[#This Row],[PRECIO UNITARIO ANTES IVA]]</f>
        <v>0</v>
      </c>
    </row>
    <row r="55" spans="1:6">
      <c r="A55" s="11">
        <v>8.1</v>
      </c>
      <c r="B55" s="12"/>
      <c r="C55" s="6"/>
      <c r="D55" s="11"/>
      <c r="E55" s="16">
        <v>0</v>
      </c>
      <c r="F55" s="17">
        <f>S_A[[#This Row],[CANT]]*S_A[[#This Row],[PRECIO UNITARIO ANTES IVA]]</f>
        <v>0</v>
      </c>
    </row>
    <row r="56" spans="1:6">
      <c r="A56" s="11">
        <v>8.1999999999999993</v>
      </c>
      <c r="B56" s="9"/>
      <c r="C56" s="6"/>
      <c r="D56" s="11"/>
      <c r="E56" s="16">
        <v>0</v>
      </c>
      <c r="F56" s="17">
        <f>S_A[[#This Row],[CANT]]*S_A[[#This Row],[PRECIO UNITARIO ANTES IVA]]</f>
        <v>0</v>
      </c>
    </row>
    <row r="57" spans="1:6">
      <c r="A57" s="11">
        <v>8.3000000000000007</v>
      </c>
      <c r="B57" s="9"/>
      <c r="C57" s="6"/>
      <c r="D57" s="11"/>
      <c r="E57" s="16">
        <v>0</v>
      </c>
      <c r="F57" s="17">
        <f>S_A[[#This Row],[CANT]]*S_A[[#This Row],[PRECIO UNITARIO ANTES IVA]]</f>
        <v>0</v>
      </c>
    </row>
    <row r="58" spans="1:6">
      <c r="A58" s="11">
        <v>8.4</v>
      </c>
      <c r="B58" s="7"/>
      <c r="C58" s="6"/>
      <c r="D58" s="11"/>
      <c r="E58" s="16">
        <v>0</v>
      </c>
      <c r="F58" s="17">
        <f>S_A[[#This Row],[CANT]]*S_A[[#This Row],[PRECIO UNITARIO ANTES IVA]]</f>
        <v>0</v>
      </c>
    </row>
    <row r="59" spans="1:6" ht="15" customHeight="1">
      <c r="A59" s="118" t="s">
        <v>34</v>
      </c>
      <c r="B59" s="119"/>
      <c r="C59" s="119"/>
      <c r="D59" s="119"/>
      <c r="E59" s="120">
        <f>SUBTOTAL(109,S_A[VALOR TOTAL ANTES DE IVA])</f>
        <v>0</v>
      </c>
      <c r="F59" s="121"/>
    </row>
    <row r="60" spans="1:6" ht="15" customHeight="1">
      <c r="A60" s="118" t="s">
        <v>42</v>
      </c>
      <c r="B60" s="119"/>
      <c r="C60" s="119"/>
      <c r="D60" s="119"/>
      <c r="E60" s="18">
        <v>0.1</v>
      </c>
      <c r="F60" s="19">
        <f>E59*E60</f>
        <v>0</v>
      </c>
    </row>
    <row r="61" spans="1:6" ht="15" customHeight="1">
      <c r="A61" s="118" t="s">
        <v>43</v>
      </c>
      <c r="B61" s="119"/>
      <c r="C61" s="119"/>
      <c r="D61" s="119"/>
      <c r="E61" s="18">
        <v>0.05</v>
      </c>
      <c r="F61" s="19">
        <f>E59*E61</f>
        <v>0</v>
      </c>
    </row>
    <row r="62" spans="1:6" ht="15" customHeight="1">
      <c r="A62" s="118" t="s">
        <v>44</v>
      </c>
      <c r="B62" s="119"/>
      <c r="C62" s="119"/>
      <c r="D62" s="119"/>
      <c r="E62" s="20">
        <v>0.19</v>
      </c>
      <c r="F62" s="19">
        <f>F61*E62</f>
        <v>0</v>
      </c>
    </row>
    <row r="63" spans="1:6" ht="15" customHeight="1">
      <c r="A63" s="118" t="s">
        <v>36</v>
      </c>
      <c r="B63" s="119"/>
      <c r="C63" s="119"/>
      <c r="D63" s="119"/>
      <c r="E63" s="120">
        <f>SUM(F59:F62)</f>
        <v>0</v>
      </c>
      <c r="F63" s="121"/>
    </row>
  </sheetData>
  <mergeCells count="13">
    <mergeCell ref="A63:D63"/>
    <mergeCell ref="E63:F63"/>
    <mergeCell ref="E59:F59"/>
    <mergeCell ref="A1:F1"/>
    <mergeCell ref="A14:F18"/>
    <mergeCell ref="A60:D60"/>
    <mergeCell ref="A61:D61"/>
    <mergeCell ref="A62:D62"/>
    <mergeCell ref="A59:D59"/>
    <mergeCell ref="A2:F2"/>
    <mergeCell ref="A6:B6"/>
    <mergeCell ref="A7:E7"/>
    <mergeCell ref="A8:B8"/>
  </mergeCells>
  <pageMargins left="0.7" right="0.7" top="0.75" bottom="0.75" header="0.3" footer="0.3"/>
  <pageSetup orientation="portrait" horizontalDpi="4294967293" verticalDpi="0"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1"/>
  <sheetViews>
    <sheetView topLeftCell="A16" workbookViewId="0">
      <selection activeCell="K39" sqref="K39"/>
    </sheetView>
  </sheetViews>
  <sheetFormatPr defaultColWidth="11.42578125" defaultRowHeight="12.75"/>
  <cols>
    <col min="1" max="1" width="7.5703125" style="48" customWidth="1"/>
    <col min="2" max="2" width="48.140625" style="43" customWidth="1"/>
    <col min="3" max="3" width="18.42578125" style="43" customWidth="1"/>
    <col min="4" max="4" width="11" style="43" customWidth="1"/>
    <col min="5" max="5" width="14.140625" style="43" bestFit="1" customWidth="1"/>
    <col min="6" max="6" width="7.85546875" style="43" customWidth="1"/>
    <col min="7" max="7" width="13.140625" style="43" customWidth="1"/>
    <col min="8" max="8" width="17" style="43" customWidth="1"/>
    <col min="9" max="9" width="15.28515625" style="43" customWidth="1"/>
    <col min="10" max="10" width="11.42578125" style="43"/>
    <col min="11" max="11" width="14.140625" style="43" customWidth="1"/>
    <col min="12" max="12" width="26.5703125" style="43" customWidth="1"/>
    <col min="13" max="13" width="13.7109375" style="43" customWidth="1"/>
    <col min="14" max="14" width="14.140625" style="43" bestFit="1" customWidth="1"/>
    <col min="15" max="16384" width="11.42578125" style="43"/>
  </cols>
  <sheetData>
    <row r="1" spans="1:9" ht="39.75" customHeight="1">
      <c r="A1" s="41"/>
      <c r="B1" s="42"/>
      <c r="C1" s="42"/>
      <c r="D1" s="42"/>
      <c r="E1" s="123"/>
      <c r="F1" s="123"/>
      <c r="G1" s="123"/>
      <c r="H1" s="123"/>
      <c r="I1" s="123"/>
    </row>
    <row r="2" spans="1:9">
      <c r="A2" s="44"/>
      <c r="B2" s="45"/>
      <c r="C2" s="45"/>
      <c r="D2" s="45"/>
      <c r="E2" s="45"/>
      <c r="F2" s="45"/>
      <c r="G2" s="45"/>
      <c r="H2" s="45"/>
      <c r="I2" s="45"/>
    </row>
    <row r="4" spans="1:9">
      <c r="A4" s="46"/>
    </row>
    <row r="6" spans="1:9" ht="28.5" customHeight="1">
      <c r="A6" s="124"/>
      <c r="B6" s="124"/>
    </row>
    <row r="7" spans="1:9" ht="44.25" customHeight="1">
      <c r="A7" s="125"/>
      <c r="B7" s="125"/>
      <c r="C7" s="125"/>
      <c r="D7" s="125"/>
      <c r="E7" s="125"/>
      <c r="F7" s="125"/>
      <c r="G7" s="125"/>
      <c r="H7" s="125"/>
      <c r="I7" s="125"/>
    </row>
    <row r="8" spans="1:9" ht="23.25" customHeight="1">
      <c r="A8" s="124"/>
      <c r="B8" s="124"/>
    </row>
    <row r="11" spans="1:9">
      <c r="A11" s="44"/>
    </row>
    <row r="14" spans="1:9" ht="15" customHeight="1">
      <c r="A14" s="126"/>
      <c r="B14" s="126"/>
      <c r="C14" s="126"/>
      <c r="D14" s="126"/>
      <c r="E14" s="126"/>
      <c r="F14" s="126"/>
      <c r="G14" s="126"/>
      <c r="H14" s="126"/>
      <c r="I14" s="126"/>
    </row>
    <row r="15" spans="1:9">
      <c r="A15" s="126"/>
      <c r="B15" s="126"/>
      <c r="C15" s="126"/>
      <c r="D15" s="126"/>
      <c r="E15" s="126"/>
      <c r="F15" s="126"/>
      <c r="G15" s="126"/>
      <c r="H15" s="126"/>
      <c r="I15" s="126"/>
    </row>
    <row r="16" spans="1:9" ht="18" customHeight="1">
      <c r="A16" s="126"/>
      <c r="B16" s="126"/>
      <c r="C16" s="126"/>
      <c r="D16" s="126"/>
      <c r="E16" s="126"/>
      <c r="F16" s="126"/>
      <c r="G16" s="126"/>
      <c r="H16" s="126"/>
      <c r="I16" s="126"/>
    </row>
    <row r="17" spans="1:15" ht="29.25" customHeight="1">
      <c r="A17" s="126"/>
      <c r="B17" s="126"/>
      <c r="C17" s="126"/>
      <c r="D17" s="126"/>
      <c r="E17" s="126"/>
      <c r="F17" s="126"/>
      <c r="G17" s="126"/>
      <c r="H17" s="126"/>
      <c r="I17" s="126"/>
    </row>
    <row r="18" spans="1:15">
      <c r="A18" s="126"/>
      <c r="B18" s="126"/>
      <c r="C18" s="126"/>
      <c r="D18" s="126"/>
      <c r="E18" s="126"/>
      <c r="F18" s="126"/>
      <c r="G18" s="126"/>
      <c r="H18" s="126"/>
      <c r="I18" s="126"/>
    </row>
    <row r="19" spans="1:15" ht="30" customHeight="1"/>
    <row r="20" spans="1:15" ht="45.75" customHeight="1">
      <c r="A20" s="49" t="s">
        <v>0</v>
      </c>
      <c r="B20" s="49" t="s">
        <v>25</v>
      </c>
      <c r="C20" s="49" t="s">
        <v>41</v>
      </c>
      <c r="D20" s="49" t="s">
        <v>45</v>
      </c>
      <c r="E20" s="50" t="s">
        <v>46</v>
      </c>
      <c r="F20" s="49" t="s">
        <v>47</v>
      </c>
      <c r="G20" s="49" t="s">
        <v>48</v>
      </c>
      <c r="H20" s="50" t="s">
        <v>49</v>
      </c>
      <c r="I20" s="50" t="s">
        <v>24</v>
      </c>
    </row>
    <row r="21" spans="1:15" ht="45" customHeight="1">
      <c r="A21" s="105">
        <v>1</v>
      </c>
      <c r="B21" s="107" t="s">
        <v>50</v>
      </c>
      <c r="C21" s="106" t="s">
        <v>32</v>
      </c>
      <c r="D21" s="104">
        <v>57</v>
      </c>
      <c r="E21" s="99"/>
      <c r="F21" s="102">
        <v>0.19</v>
      </c>
      <c r="G21" s="100">
        <f>ROUND(MC_7[[#This Row],[VALOR UNIT ]]*MC_7[[#This Row],[%IVA]],0)</f>
        <v>0</v>
      </c>
      <c r="H21" s="101">
        <f>+MC_7[[#This Row],[VALOR UNIT ]]+MC_7[[#This Row],[IVA]]</f>
        <v>0</v>
      </c>
      <c r="I21" s="101">
        <f>+ROUND(((MC_7[SUBTOTAL + IVA UNIT]*MC_7[CANTIDAD])),0)</f>
        <v>0</v>
      </c>
    </row>
    <row r="22" spans="1:15">
      <c r="A22" s="91"/>
      <c r="B22" s="92" t="s">
        <v>51</v>
      </c>
      <c r="C22" s="93"/>
      <c r="D22" s="94"/>
      <c r="E22" s="95"/>
      <c r="F22" s="96"/>
      <c r="G22" s="103"/>
      <c r="H22" s="103"/>
      <c r="I22" s="103">
        <f>SUBTOTAL(109,MC_7[TOTAL])</f>
        <v>0</v>
      </c>
    </row>
    <row r="26" spans="1:15">
      <c r="M26" s="54"/>
      <c r="N26" s="55"/>
    </row>
    <row r="27" spans="1:15">
      <c r="M27" s="54"/>
      <c r="N27" s="55"/>
      <c r="O27" s="56"/>
    </row>
    <row r="28" spans="1:15">
      <c r="M28" s="54"/>
      <c r="N28" s="55"/>
    </row>
    <row r="29" spans="1:15">
      <c r="M29" s="54"/>
      <c r="N29" s="55"/>
    </row>
    <row r="30" spans="1:15">
      <c r="M30" s="54"/>
      <c r="N30" s="55"/>
    </row>
    <row r="31" spans="1:15">
      <c r="M31" s="54"/>
      <c r="N31" s="55"/>
    </row>
  </sheetData>
  <sheetProtection algorithmName="SHA-512" hashValue="kxyBkGrAzJsqMzxZVjVF4+rQtQZH/AWVIyWT1hSjujgFpjIrIBqz5lTHaQLzlBaZpYZJjH9Zrz50iPCvmQzYKw==" saltValue="hfvSt4ARMfM4svUst6np6w==" spinCount="100000" sheet="1" scenarios="1"/>
  <mergeCells count="5">
    <mergeCell ref="E1:I1"/>
    <mergeCell ref="A6:B6"/>
    <mergeCell ref="A7:I7"/>
    <mergeCell ref="A8:B8"/>
    <mergeCell ref="A14:I18"/>
  </mergeCells>
  <dataValidations count="1">
    <dataValidation type="list" allowBlank="1" showInputMessage="1" showErrorMessage="1" sqref="F21" xr:uid="{00000000-0002-0000-0500-000000000000}">
      <formula1>"0,5%,10%,19%"</formula1>
    </dataValidation>
  </dataValidations>
  <pageMargins left="0.7" right="0.7" top="0.75" bottom="0.75" header="0.3" footer="0.3"/>
  <pageSetup orientation="portrait" horizontalDpi="4294967293" verticalDpi="0"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
  <dimension ref="A1:Q52"/>
  <sheetViews>
    <sheetView workbookViewId="0">
      <selection activeCell="N7" sqref="N7"/>
    </sheetView>
  </sheetViews>
  <sheetFormatPr defaultColWidth="11.42578125" defaultRowHeight="12.75"/>
  <cols>
    <col min="1" max="1" width="7.5703125" style="48" customWidth="1"/>
    <col min="2" max="2" width="48.140625" style="43" customWidth="1"/>
    <col min="3" max="3" width="41.28515625" style="43" customWidth="1"/>
    <col min="4" max="4" width="14" style="43" customWidth="1"/>
    <col min="5" max="5" width="8.7109375" style="43" customWidth="1"/>
    <col min="6" max="6" width="8.140625" style="43" customWidth="1"/>
    <col min="7" max="7" width="14.140625" style="43" bestFit="1" customWidth="1"/>
    <col min="8" max="8" width="7.85546875" style="43" customWidth="1"/>
    <col min="9" max="9" width="8.7109375" style="43" customWidth="1"/>
    <col min="10" max="10" width="17" style="43" customWidth="1"/>
    <col min="11" max="11" width="15.28515625" style="43" customWidth="1"/>
    <col min="12" max="12" width="11.42578125" style="43"/>
    <col min="13" max="13" width="14.140625" style="43" customWidth="1"/>
    <col min="14" max="14" width="26.5703125" style="43" customWidth="1"/>
    <col min="15" max="15" width="13.7109375" style="43" customWidth="1"/>
    <col min="16" max="16" width="14.140625" style="43" bestFit="1" customWidth="1"/>
    <col min="17" max="16384" width="11.42578125" style="43"/>
  </cols>
  <sheetData>
    <row r="1" spans="1:11" ht="39.75" customHeight="1">
      <c r="A1" s="41"/>
      <c r="B1" s="42"/>
      <c r="C1" s="42"/>
      <c r="D1" s="42"/>
      <c r="E1" s="42"/>
      <c r="F1" s="42"/>
      <c r="G1" s="123"/>
      <c r="H1" s="123"/>
      <c r="I1" s="123"/>
      <c r="J1" s="123"/>
      <c r="K1" s="123"/>
    </row>
    <row r="2" spans="1:11">
      <c r="A2" s="44"/>
      <c r="B2" s="45"/>
      <c r="C2" s="45"/>
      <c r="D2" s="45"/>
      <c r="E2" s="45"/>
      <c r="F2" s="45"/>
      <c r="G2" s="45"/>
      <c r="H2" s="45"/>
      <c r="I2" s="45"/>
      <c r="J2" s="45"/>
      <c r="K2" s="45"/>
    </row>
    <row r="4" spans="1:11">
      <c r="A4" s="46"/>
    </row>
    <row r="6" spans="1:11" ht="28.5" customHeight="1">
      <c r="A6" s="124"/>
      <c r="B6" s="124"/>
      <c r="C6" s="47"/>
      <c r="D6" s="47"/>
    </row>
    <row r="7" spans="1:11" ht="44.25" customHeight="1">
      <c r="A7" s="125"/>
      <c r="B7" s="125"/>
      <c r="C7" s="125"/>
      <c r="D7" s="125"/>
      <c r="E7" s="125"/>
      <c r="F7" s="125"/>
      <c r="G7" s="125"/>
      <c r="H7" s="125"/>
      <c r="I7" s="125"/>
      <c r="J7" s="125"/>
      <c r="K7" s="125"/>
    </row>
    <row r="8" spans="1:11" ht="23.25" customHeight="1">
      <c r="A8" s="124"/>
      <c r="B8" s="124"/>
      <c r="C8" s="47"/>
      <c r="D8" s="47"/>
    </row>
    <row r="11" spans="1:11">
      <c r="A11" s="44"/>
    </row>
    <row r="14" spans="1:11" ht="15" customHeight="1">
      <c r="A14" s="126"/>
      <c r="B14" s="126"/>
      <c r="C14" s="126"/>
      <c r="D14" s="126"/>
      <c r="E14" s="126"/>
      <c r="F14" s="126"/>
      <c r="G14" s="126"/>
      <c r="H14" s="126"/>
      <c r="I14" s="126"/>
      <c r="J14" s="126"/>
      <c r="K14" s="126"/>
    </row>
    <row r="15" spans="1:11">
      <c r="A15" s="126"/>
      <c r="B15" s="126"/>
      <c r="C15" s="126"/>
      <c r="D15" s="126"/>
      <c r="E15" s="126"/>
      <c r="F15" s="126"/>
      <c r="G15" s="126"/>
      <c r="H15" s="126"/>
      <c r="I15" s="126"/>
      <c r="J15" s="126"/>
      <c r="K15" s="126"/>
    </row>
    <row r="16" spans="1:11" ht="18" customHeight="1">
      <c r="A16" s="126"/>
      <c r="B16" s="126"/>
      <c r="C16" s="126"/>
      <c r="D16" s="126"/>
      <c r="E16" s="126"/>
      <c r="F16" s="126"/>
      <c r="G16" s="126"/>
      <c r="H16" s="126"/>
      <c r="I16" s="126"/>
      <c r="J16" s="126"/>
      <c r="K16" s="126"/>
    </row>
    <row r="17" spans="1:11" ht="29.25" customHeight="1">
      <c r="A17" s="126"/>
      <c r="B17" s="126"/>
      <c r="C17" s="126"/>
      <c r="D17" s="126"/>
      <c r="E17" s="126"/>
      <c r="F17" s="126"/>
      <c r="G17" s="126"/>
      <c r="H17" s="126"/>
      <c r="I17" s="126"/>
      <c r="J17" s="126"/>
      <c r="K17" s="126"/>
    </row>
    <row r="18" spans="1:11">
      <c r="A18" s="126"/>
      <c r="B18" s="126"/>
      <c r="C18" s="126"/>
      <c r="D18" s="126"/>
      <c r="E18" s="126"/>
      <c r="F18" s="126"/>
      <c r="G18" s="126"/>
      <c r="H18" s="126"/>
      <c r="I18" s="126"/>
      <c r="J18" s="126"/>
      <c r="K18" s="126"/>
    </row>
    <row r="19" spans="1:11" ht="30" customHeight="1"/>
    <row r="20" spans="1:11" ht="45.75" customHeight="1">
      <c r="A20" s="49" t="s">
        <v>0</v>
      </c>
      <c r="B20" s="49" t="s">
        <v>25</v>
      </c>
      <c r="C20" s="49" t="s">
        <v>52</v>
      </c>
      <c r="D20" s="49" t="s">
        <v>53</v>
      </c>
      <c r="E20" s="49" t="s">
        <v>41</v>
      </c>
      <c r="F20" s="49" t="s">
        <v>54</v>
      </c>
      <c r="G20" s="50" t="s">
        <v>55</v>
      </c>
      <c r="H20" s="49" t="s">
        <v>47</v>
      </c>
      <c r="I20" s="49" t="s">
        <v>48</v>
      </c>
      <c r="J20" s="50" t="s">
        <v>49</v>
      </c>
      <c r="K20" s="50" t="s">
        <v>56</v>
      </c>
    </row>
    <row r="21" spans="1:11" ht="25.5">
      <c r="A21" s="77">
        <v>1</v>
      </c>
      <c r="B21" s="78" t="s">
        <v>57</v>
      </c>
      <c r="C21" s="79"/>
      <c r="D21" s="79"/>
      <c r="E21" s="80" t="s">
        <v>58</v>
      </c>
      <c r="F21" s="81">
        <v>15</v>
      </c>
      <c r="G21" s="82">
        <v>0</v>
      </c>
      <c r="H21" s="83"/>
      <c r="I21" s="84">
        <f>MC[[#This Row],[VALOR UNIT / VR POR SEDE]]*MC[[#This Row],[%IVA]]</f>
        <v>0</v>
      </c>
      <c r="J21" s="85">
        <f>+MC[[#This Row],[VALOR UNIT / VR POR SEDE]]+MC[[#This Row],[IVA]]</f>
        <v>0</v>
      </c>
      <c r="K21" s="85">
        <f>+MC[[#This Row],[SUBTOTAL + IVA UNIT]]*MC[[#This Row],[SEDES]]</f>
        <v>0</v>
      </c>
    </row>
    <row r="22" spans="1:11">
      <c r="A22" s="59"/>
      <c r="B22" s="52" t="s">
        <v>59</v>
      </c>
      <c r="C22" s="60" t="s">
        <v>60</v>
      </c>
      <c r="D22" s="61" t="s">
        <v>61</v>
      </c>
      <c r="E22" s="57"/>
      <c r="F22" s="58"/>
      <c r="G22" s="73"/>
      <c r="H22" s="51"/>
      <c r="I22" s="70"/>
      <c r="J22" s="71"/>
      <c r="K22" s="71"/>
    </row>
    <row r="23" spans="1:11">
      <c r="A23" s="59"/>
      <c r="B23" s="66" t="s">
        <v>62</v>
      </c>
      <c r="C23" s="60" t="s">
        <v>63</v>
      </c>
      <c r="D23" s="61" t="s">
        <v>61</v>
      </c>
      <c r="E23" s="57"/>
      <c r="F23" s="58"/>
      <c r="G23" s="74"/>
      <c r="H23" s="51"/>
      <c r="I23" s="70"/>
      <c r="J23" s="71"/>
      <c r="K23" s="71"/>
    </row>
    <row r="24" spans="1:11" ht="25.5">
      <c r="A24" s="59"/>
      <c r="B24" s="66" t="s">
        <v>64</v>
      </c>
      <c r="C24" s="60" t="s">
        <v>65</v>
      </c>
      <c r="D24" s="61" t="s">
        <v>61</v>
      </c>
      <c r="E24" s="57"/>
      <c r="F24" s="58"/>
      <c r="G24" s="74"/>
      <c r="H24" s="51"/>
      <c r="I24" s="70"/>
      <c r="J24" s="71"/>
      <c r="K24" s="71"/>
    </row>
    <row r="25" spans="1:11">
      <c r="A25" s="59"/>
      <c r="B25" s="66" t="s">
        <v>66</v>
      </c>
      <c r="C25" s="60" t="s">
        <v>67</v>
      </c>
      <c r="D25" s="61" t="s">
        <v>61</v>
      </c>
      <c r="E25" s="57"/>
      <c r="F25" s="58"/>
      <c r="G25" s="74"/>
      <c r="H25" s="51"/>
      <c r="I25" s="70"/>
      <c r="J25" s="71"/>
      <c r="K25" s="71"/>
    </row>
    <row r="26" spans="1:11">
      <c r="A26" s="59"/>
      <c r="B26" s="66" t="s">
        <v>68</v>
      </c>
      <c r="C26" s="62" t="s">
        <v>69</v>
      </c>
      <c r="D26" s="61" t="s">
        <v>61</v>
      </c>
      <c r="E26" s="57"/>
      <c r="F26" s="58"/>
      <c r="G26" s="74"/>
      <c r="H26" s="51"/>
      <c r="I26" s="70"/>
      <c r="J26" s="71"/>
      <c r="K26" s="71"/>
    </row>
    <row r="27" spans="1:11">
      <c r="A27" s="59"/>
      <c r="B27" s="66" t="s">
        <v>70</v>
      </c>
      <c r="C27" s="63" t="s">
        <v>71</v>
      </c>
      <c r="D27" s="61" t="s">
        <v>61</v>
      </c>
      <c r="E27" s="57"/>
      <c r="F27" s="58"/>
      <c r="G27" s="74"/>
      <c r="H27" s="51"/>
      <c r="I27" s="70"/>
      <c r="J27" s="71"/>
      <c r="K27" s="71"/>
    </row>
    <row r="28" spans="1:11">
      <c r="A28" s="59"/>
      <c r="B28" s="66" t="s">
        <v>72</v>
      </c>
      <c r="C28" s="64" t="s">
        <v>73</v>
      </c>
      <c r="D28" s="61" t="s">
        <v>61</v>
      </c>
      <c r="E28" s="57"/>
      <c r="F28" s="58"/>
      <c r="G28" s="74"/>
      <c r="H28" s="51"/>
      <c r="I28" s="70"/>
      <c r="J28" s="71"/>
      <c r="K28" s="71"/>
    </row>
    <row r="29" spans="1:11">
      <c r="A29" s="59"/>
      <c r="B29" s="66" t="s">
        <v>74</v>
      </c>
      <c r="C29" s="64" t="s">
        <v>75</v>
      </c>
      <c r="D29" s="61" t="s">
        <v>61</v>
      </c>
      <c r="E29" s="57"/>
      <c r="F29" s="58"/>
      <c r="G29" s="74"/>
      <c r="H29" s="51"/>
      <c r="I29" s="70"/>
      <c r="J29" s="71"/>
      <c r="K29" s="71"/>
    </row>
    <row r="30" spans="1:11">
      <c r="A30" s="59"/>
      <c r="B30" s="66" t="s">
        <v>76</v>
      </c>
      <c r="C30" s="60" t="s">
        <v>77</v>
      </c>
      <c r="D30" s="61" t="s">
        <v>61</v>
      </c>
      <c r="E30" s="57"/>
      <c r="F30" s="58"/>
      <c r="G30" s="74"/>
      <c r="H30" s="51"/>
      <c r="I30" s="70"/>
      <c r="J30" s="71"/>
      <c r="K30" s="71"/>
    </row>
    <row r="31" spans="1:11">
      <c r="A31" s="59"/>
      <c r="B31" s="66" t="s">
        <v>78</v>
      </c>
      <c r="C31" s="60" t="s">
        <v>79</v>
      </c>
      <c r="D31" s="61" t="s">
        <v>80</v>
      </c>
      <c r="E31" s="57"/>
      <c r="F31" s="58"/>
      <c r="G31" s="74"/>
      <c r="H31" s="51"/>
      <c r="I31" s="70"/>
      <c r="J31" s="71"/>
      <c r="K31" s="71"/>
    </row>
    <row r="32" spans="1:11" ht="25.5">
      <c r="A32" s="59"/>
      <c r="B32" s="66" t="s">
        <v>81</v>
      </c>
      <c r="C32" s="60" t="s">
        <v>82</v>
      </c>
      <c r="D32" s="61" t="s">
        <v>80</v>
      </c>
      <c r="E32" s="57"/>
      <c r="F32" s="58"/>
      <c r="G32" s="74"/>
      <c r="H32" s="51"/>
      <c r="I32" s="70"/>
      <c r="J32" s="71"/>
      <c r="K32" s="71"/>
    </row>
    <row r="33" spans="1:17">
      <c r="A33" s="59"/>
      <c r="B33" s="66" t="s">
        <v>83</v>
      </c>
      <c r="C33" s="60" t="s">
        <v>84</v>
      </c>
      <c r="D33" s="61" t="s">
        <v>85</v>
      </c>
      <c r="E33" s="57"/>
      <c r="F33" s="58"/>
      <c r="G33" s="74"/>
      <c r="H33" s="51"/>
      <c r="I33" s="70"/>
      <c r="J33" s="71"/>
      <c r="K33" s="71"/>
    </row>
    <row r="34" spans="1:17" ht="25.5">
      <c r="A34" s="59"/>
      <c r="B34" s="66" t="s">
        <v>86</v>
      </c>
      <c r="C34" s="60" t="s">
        <v>87</v>
      </c>
      <c r="D34" s="61" t="s">
        <v>88</v>
      </c>
      <c r="E34" s="57"/>
      <c r="F34" s="58"/>
      <c r="G34" s="74"/>
      <c r="H34" s="51"/>
      <c r="I34" s="70"/>
      <c r="J34" s="71"/>
      <c r="K34" s="71"/>
    </row>
    <row r="35" spans="1:17">
      <c r="A35" s="59"/>
      <c r="B35" s="66" t="s">
        <v>89</v>
      </c>
      <c r="C35" s="60" t="s">
        <v>90</v>
      </c>
      <c r="D35" s="61" t="s">
        <v>91</v>
      </c>
      <c r="E35" s="57"/>
      <c r="F35" s="58"/>
      <c r="G35" s="74"/>
      <c r="H35" s="51"/>
      <c r="I35" s="70"/>
      <c r="J35" s="71"/>
      <c r="K35" s="71"/>
    </row>
    <row r="36" spans="1:17" ht="25.5">
      <c r="A36" s="65"/>
      <c r="B36" s="66" t="s">
        <v>92</v>
      </c>
      <c r="C36" s="67" t="s">
        <v>93</v>
      </c>
      <c r="D36" s="61" t="s">
        <v>94</v>
      </c>
      <c r="E36" s="57"/>
      <c r="F36" s="58"/>
      <c r="G36" s="74"/>
      <c r="H36" s="51"/>
      <c r="I36" s="70"/>
      <c r="J36" s="71"/>
      <c r="K36" s="71"/>
    </row>
    <row r="37" spans="1:17" ht="26.25" thickBot="1">
      <c r="A37" s="77"/>
      <c r="B37" s="98" t="s">
        <v>95</v>
      </c>
      <c r="C37" s="52"/>
      <c r="D37" s="52"/>
      <c r="E37" s="57"/>
      <c r="F37" s="58"/>
      <c r="G37" s="74"/>
      <c r="H37" s="51"/>
      <c r="I37" s="70"/>
      <c r="J37" s="71"/>
      <c r="K37" s="71"/>
    </row>
    <row r="38" spans="1:17" ht="25.5">
      <c r="A38" s="77">
        <v>2</v>
      </c>
      <c r="B38" s="86" t="s">
        <v>96</v>
      </c>
      <c r="C38" s="87" t="s">
        <v>65</v>
      </c>
      <c r="D38" s="88" t="s">
        <v>61</v>
      </c>
      <c r="E38" s="77" t="s">
        <v>58</v>
      </c>
      <c r="F38" s="81">
        <v>1</v>
      </c>
      <c r="G38" s="89">
        <v>0</v>
      </c>
      <c r="H38" s="83"/>
      <c r="I38" s="84">
        <f>MC[[#This Row],[VALOR UNIT / VR POR SEDE]]*MC[[#This Row],[%IVA]]</f>
        <v>0</v>
      </c>
      <c r="J38" s="85">
        <f>+MC[[#This Row],[VALOR UNIT / VR POR SEDE]]+MC[[#This Row],[IVA]]</f>
        <v>0</v>
      </c>
      <c r="K38" s="85">
        <f>+MC[[#This Row],[SUBTOTAL + IVA UNIT]]*MC[[#This Row],[SEDES]]</f>
        <v>0</v>
      </c>
    </row>
    <row r="39" spans="1:17" ht="33.75" customHeight="1">
      <c r="A39" s="77">
        <v>3</v>
      </c>
      <c r="B39" s="86" t="s">
        <v>97</v>
      </c>
      <c r="C39" s="90" t="s">
        <v>60</v>
      </c>
      <c r="D39" s="90" t="s">
        <v>61</v>
      </c>
      <c r="E39" s="77" t="s">
        <v>58</v>
      </c>
      <c r="F39" s="81">
        <v>1</v>
      </c>
      <c r="G39" s="89">
        <v>0</v>
      </c>
      <c r="H39" s="83"/>
      <c r="I39" s="84">
        <f>MC[[#This Row],[VALOR UNIT / VR POR SEDE]]*MC[[#This Row],[%IVA]]</f>
        <v>0</v>
      </c>
      <c r="J39" s="85">
        <f>+MC[[#This Row],[VALOR UNIT / VR POR SEDE]]+MC[[#This Row],[IVA]]</f>
        <v>0</v>
      </c>
      <c r="K39" s="85">
        <f>+MC[[#This Row],[SUBTOTAL + IVA UNIT]]*MC[[#This Row],[SEDES]]</f>
        <v>0</v>
      </c>
    </row>
    <row r="40" spans="1:17">
      <c r="A40" s="57"/>
      <c r="B40" s="25"/>
      <c r="C40" s="25"/>
      <c r="D40" s="25"/>
      <c r="E40" s="57"/>
      <c r="F40" s="58"/>
      <c r="G40" s="75"/>
      <c r="H40" s="51"/>
      <c r="I40" s="70"/>
      <c r="J40" s="70">
        <f>+MC[[#This Row],[VALOR UNIT / VR POR SEDE]]+MC[[#This Row],[IVA]]</f>
        <v>0</v>
      </c>
      <c r="K40" s="71"/>
    </row>
    <row r="41" spans="1:17">
      <c r="A41" s="57"/>
      <c r="B41" s="25" t="s">
        <v>13</v>
      </c>
      <c r="C41" s="25"/>
      <c r="D41" s="25"/>
      <c r="E41" s="57"/>
      <c r="F41" s="58"/>
      <c r="G41" s="76"/>
      <c r="H41" s="51"/>
      <c r="I41" s="70"/>
      <c r="J41" s="70">
        <f>+MC[[#This Row],[VALOR UNIT / VR POR SEDE]]+MC[[#This Row],[IVA]]</f>
        <v>0</v>
      </c>
      <c r="K41" s="71">
        <f>SUBTOTAL(109,K21:K40)</f>
        <v>0</v>
      </c>
    </row>
    <row r="42" spans="1:17">
      <c r="A42" s="68"/>
      <c r="B42" s="53" t="s">
        <v>98</v>
      </c>
      <c r="C42" s="25"/>
      <c r="D42" s="53"/>
      <c r="E42" s="68"/>
      <c r="F42" s="69"/>
      <c r="G42" s="76"/>
      <c r="H42" s="51"/>
      <c r="I42" s="70"/>
      <c r="J42" s="72">
        <v>4.5</v>
      </c>
      <c r="K42" s="70"/>
    </row>
    <row r="43" spans="1:17">
      <c r="A43" s="91"/>
      <c r="B43" s="92" t="s">
        <v>51</v>
      </c>
      <c r="C43" s="93"/>
      <c r="D43" s="93"/>
      <c r="E43" s="93"/>
      <c r="F43" s="94"/>
      <c r="G43" s="95"/>
      <c r="H43" s="96"/>
      <c r="I43" s="97"/>
      <c r="J43" s="97"/>
      <c r="K43" s="97">
        <f>+K41*J42</f>
        <v>0</v>
      </c>
    </row>
    <row r="47" spans="1:17">
      <c r="O47" s="54"/>
      <c r="P47" s="55"/>
    </row>
    <row r="48" spans="1:17">
      <c r="O48" s="54"/>
      <c r="P48" s="55"/>
      <c r="Q48" s="56"/>
    </row>
    <row r="49" spans="15:16">
      <c r="O49" s="54"/>
      <c r="P49" s="55"/>
    </row>
    <row r="50" spans="15:16">
      <c r="O50" s="54"/>
      <c r="P50" s="55"/>
    </row>
    <row r="51" spans="15:16">
      <c r="O51" s="54"/>
      <c r="P51" s="55"/>
    </row>
    <row r="52" spans="15:16">
      <c r="O52" s="54"/>
      <c r="P52" s="55"/>
    </row>
  </sheetData>
  <mergeCells count="5">
    <mergeCell ref="A14:K18"/>
    <mergeCell ref="G1:K1"/>
    <mergeCell ref="A7:K7"/>
    <mergeCell ref="A6:B6"/>
    <mergeCell ref="A8:B8"/>
  </mergeCells>
  <dataValidations disablePrompts="1" count="1">
    <dataValidation type="list" allowBlank="1" showInputMessage="1" showErrorMessage="1" sqref="H21:H42" xr:uid="{00000000-0002-0000-0600-000000000000}">
      <formula1>"0,5%,10%,19%"</formula1>
    </dataValidation>
  </dataValidations>
  <pageMargins left="0.7" right="0.7" top="0.75" bottom="0.75" header="0.3" footer="0.3"/>
  <pageSetup orientation="portrait" horizontalDpi="4294967293" verticalDpi="0" r:id="rId1"/>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e5aaf8a-a356-4778-9b6b-043498fc221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5AF66B6BC208F46A2D393B92A36B8FB" ma:contentTypeVersion="17" ma:contentTypeDescription="Crear nuevo documento." ma:contentTypeScope="" ma:versionID="b3d1c8a47a1a5bd10c0122a61826c59a">
  <xsd:schema xmlns:xsd="http://www.w3.org/2001/XMLSchema" xmlns:xs="http://www.w3.org/2001/XMLSchema" xmlns:p="http://schemas.microsoft.com/office/2006/metadata/properties" xmlns:ns3="ae5aaf8a-a356-4778-9b6b-043498fc221b" xmlns:ns4="1e90f0fd-1ef4-4de1-bd79-736f871764bb" targetNamespace="http://schemas.microsoft.com/office/2006/metadata/properties" ma:root="true" ma:fieldsID="996ea8ede9f0211803d6e03ab62c9149" ns3:_="" ns4:_="">
    <xsd:import namespace="ae5aaf8a-a356-4778-9b6b-043498fc221b"/>
    <xsd:import namespace="1e90f0fd-1ef4-4de1-bd79-736f871764b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MediaServiceLocation"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aaf8a-a356-4778-9b6b-043498fc22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90f0fd-1ef4-4de1-bd79-736f871764bb"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624818-1577-4366-A0A0-0E886D903955}"/>
</file>

<file path=customXml/itemProps2.xml><?xml version="1.0" encoding="utf-8"?>
<ds:datastoreItem xmlns:ds="http://schemas.openxmlformats.org/officeDocument/2006/customXml" ds:itemID="{AD36C1F6-4419-400E-A5B4-DB0110A455E5}"/>
</file>

<file path=customXml/itemProps3.xml><?xml version="1.0" encoding="utf-8"?>
<ds:datastoreItem xmlns:ds="http://schemas.openxmlformats.org/officeDocument/2006/customXml" ds:itemID="{15BB16D1-34E7-4963-935F-D5FEED3B064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Pablo Betancur Gomez</dc:creator>
  <cp:keywords/>
  <dc:description/>
  <cp:lastModifiedBy>Monica Jaqueline Durango Castro</cp:lastModifiedBy>
  <cp:revision/>
  <dcterms:created xsi:type="dcterms:W3CDTF">2022-08-30T19:02:56Z</dcterms:created>
  <dcterms:modified xsi:type="dcterms:W3CDTF">2024-03-05T14:06:27Z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0x01010085AF66B6BC208F46A2D393B92A36B8FB</vt:lpwstr>
  </property>
</Properties>
</file>