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hidePivotFieldList="1" defaultThemeVersion="166925"/>
  <mc:AlternateContent xmlns:mc="http://schemas.openxmlformats.org/markup-compatibility/2006">
    <mc:Choice Requires="x15">
      <x15ac:absPath xmlns:x15ac="http://schemas.microsoft.com/office/spreadsheetml/2010/11/ac" url="H:\TRABAJO EN CASA 2022\SIGCMA 2022\AUDITORIA EXTERNA\DESARROLLO AUDITORIA\"/>
    </mc:Choice>
  </mc:AlternateContent>
  <xr:revisionPtr revIDLastSave="0" documentId="13_ncr:1_{19F7C0CF-F7FD-4959-8E74-7EABC549264D}" xr6:coauthVersionLast="47" xr6:coauthVersionMax="47" xr10:uidLastSave="{00000000-0000-0000-0000-000000000000}"/>
  <bookViews>
    <workbookView xWindow="-120" yWindow="-120" windowWidth="20730" windowHeight="11160" activeTab="2"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4 Trimestre " sheetId="20" r:id="rId15"/>
    <sheet name="Seguimiento 3 Trimestre " sheetId="19" r:id="rId16"/>
  </sheets>
  <externalReferences>
    <externalReference r:id="rId17"/>
    <externalReference r:id="rId18"/>
    <externalReference r:id="rId19"/>
    <externalReference r:id="rId20"/>
    <externalReference r:id="rId21"/>
    <externalReference r:id="rId22"/>
    <externalReference r:id="rId23"/>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14" i="1" l="1"/>
  <c r="AD13" i="1"/>
  <c r="X14" i="1"/>
  <c r="X13" i="1"/>
  <c r="T29" i="1"/>
  <c r="T28" i="1"/>
  <c r="T27" i="1"/>
  <c r="T26" i="1"/>
  <c r="T25" i="1"/>
  <c r="T24" i="1"/>
  <c r="T23" i="1"/>
  <c r="T22" i="1"/>
  <c r="T21" i="1"/>
  <c r="T20" i="1"/>
  <c r="T19" i="1"/>
  <c r="T18" i="1"/>
  <c r="T17" i="1"/>
  <c r="T16" i="1"/>
  <c r="T15" i="1"/>
  <c r="T12" i="1"/>
  <c r="X12" i="1" s="1"/>
  <c r="Q29" i="1" l="1"/>
  <c r="Q28" i="1"/>
  <c r="Q27" i="1"/>
  <c r="Q26" i="1"/>
  <c r="Q25" i="1"/>
  <c r="M25" i="1"/>
  <c r="L25" i="1"/>
  <c r="J25" i="1"/>
  <c r="Z27" i="1" s="1"/>
  <c r="Y27" i="1" s="1"/>
  <c r="I25" i="1"/>
  <c r="Q24" i="1"/>
  <c r="Q23" i="1"/>
  <c r="Q22" i="1"/>
  <c r="Q21" i="1"/>
  <c r="Q20" i="1"/>
  <c r="M20" i="1"/>
  <c r="L20" i="1"/>
  <c r="J20" i="1"/>
  <c r="Z23" i="1" s="1"/>
  <c r="Y23" i="1" s="1"/>
  <c r="I20" i="1"/>
  <c r="Z19" i="1"/>
  <c r="Y19" i="1" s="1"/>
  <c r="Q19" i="1"/>
  <c r="Q17" i="1"/>
  <c r="Q16" i="1"/>
  <c r="Q15" i="1"/>
  <c r="M15" i="1"/>
  <c r="AD18" i="1" s="1"/>
  <c r="L15" i="1"/>
  <c r="J15" i="1"/>
  <c r="X18" i="1" s="1"/>
  <c r="I15" i="1"/>
  <c r="N25" i="1" l="1"/>
  <c r="AD25" i="1"/>
  <c r="X25" i="1"/>
  <c r="AD28" i="1"/>
  <c r="AC28" i="1" s="1"/>
  <c r="X28" i="1"/>
  <c r="AD24" i="1"/>
  <c r="AC24" i="1" s="1"/>
  <c r="X24" i="1"/>
  <c r="AD22" i="1"/>
  <c r="AC22" i="1" s="1"/>
  <c r="X22" i="1"/>
  <c r="AD16" i="1"/>
  <c r="X16" i="1"/>
  <c r="N20" i="1"/>
  <c r="AD20" i="1"/>
  <c r="X20" i="1"/>
  <c r="AD26" i="1"/>
  <c r="AC26" i="1" s="1"/>
  <c r="X26" i="1"/>
  <c r="AD19" i="1"/>
  <c r="AC19" i="1" s="1"/>
  <c r="X19" i="1"/>
  <c r="AD15" i="1"/>
  <c r="AC15" i="1" s="1"/>
  <c r="X15" i="1"/>
  <c r="AD17" i="1"/>
  <c r="AC17" i="1" s="1"/>
  <c r="X17" i="1"/>
  <c r="AD21" i="1"/>
  <c r="AC21" i="1" s="1"/>
  <c r="X21" i="1"/>
  <c r="AD23" i="1"/>
  <c r="AC23" i="1" s="1"/>
  <c r="X23" i="1"/>
  <c r="AD27" i="1"/>
  <c r="AC27" i="1" s="1"/>
  <c r="X27" i="1"/>
  <c r="AC29" i="1"/>
  <c r="AD29" i="1"/>
  <c r="X29" i="1"/>
  <c r="Z18" i="1"/>
  <c r="Y18" i="1" s="1"/>
  <c r="N15" i="1"/>
  <c r="AC18" i="1"/>
  <c r="AC16" i="1"/>
  <c r="Z24" i="1"/>
  <c r="Y24" i="1" s="1"/>
  <c r="Z16" i="1"/>
  <c r="Y16" i="1" s="1"/>
  <c r="Z21" i="1"/>
  <c r="Y21" i="1" s="1"/>
  <c r="Z17" i="1"/>
  <c r="Y17" i="1" s="1"/>
  <c r="AC20" i="1"/>
  <c r="Z29" i="1"/>
  <c r="Y29" i="1" s="1"/>
  <c r="Z25" i="1"/>
  <c r="Z26" i="1"/>
  <c r="Y26" i="1" s="1"/>
  <c r="Z15" i="1"/>
  <c r="Z22" i="1"/>
  <c r="Y22" i="1" s="1"/>
  <c r="Z28" i="1"/>
  <c r="Y28" i="1" s="1"/>
  <c r="Z20" i="1"/>
  <c r="M10" i="1"/>
  <c r="AD12" i="1" s="1"/>
  <c r="L10" i="1"/>
  <c r="AF20" i="1" l="1"/>
  <c r="AE20" i="1" s="1"/>
  <c r="AF15" i="1"/>
  <c r="AE15" i="1" s="1"/>
  <c r="AC25" i="1"/>
  <c r="AF25" i="1"/>
  <c r="AE25" i="1" s="1"/>
  <c r="Y25" i="1"/>
  <c r="AB25" i="1"/>
  <c r="AA25" i="1" s="1"/>
  <c r="Y20" i="1"/>
  <c r="AB20" i="1"/>
  <c r="AA20" i="1" s="1"/>
  <c r="AG20" i="1" s="1"/>
  <c r="Y15" i="1"/>
  <c r="AB15" i="1"/>
  <c r="AA15" i="1" s="1"/>
  <c r="AG15" i="1" s="1"/>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45" i="18"/>
  <c r="B40" i="18"/>
  <c r="B35" i="18"/>
  <c r="B30" i="18"/>
  <c r="B25" i="18"/>
  <c r="B20" i="18"/>
  <c r="B15" i="18"/>
  <c r="B10" i="18"/>
  <c r="I45" i="18"/>
  <c r="I50" i="20"/>
  <c r="I45" i="19"/>
  <c r="I40" i="20"/>
  <c r="I30" i="19"/>
  <c r="I25" i="20"/>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AG25" i="1" l="1"/>
  <c r="I50" i="19"/>
  <c r="I15" i="19"/>
  <c r="I55" i="19"/>
  <c r="I40" i="18"/>
  <c r="I30" i="18"/>
  <c r="I40" i="19"/>
  <c r="I55" i="20"/>
  <c r="I35" i="18"/>
  <c r="I45" i="20"/>
  <c r="I30" i="20"/>
  <c r="I20" i="18"/>
  <c r="I25" i="19"/>
  <c r="I15" i="18"/>
  <c r="I20" i="19"/>
  <c r="I20" i="20"/>
  <c r="I55" i="17"/>
  <c r="I50" i="17"/>
  <c r="I45" i="17"/>
  <c r="I40" i="17"/>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35" i="18" l="1"/>
  <c r="H45" i="19"/>
  <c r="H45" i="20"/>
  <c r="H40" i="17"/>
  <c r="H30" i="18"/>
  <c r="H40" i="19"/>
  <c r="H40" i="20"/>
  <c r="J50" i="17"/>
  <c r="H40" i="18"/>
  <c r="H50" i="19"/>
  <c r="H50" i="20"/>
  <c r="H55" i="17"/>
  <c r="H45" i="18"/>
  <c r="H55" i="19"/>
  <c r="H55" i="20"/>
  <c r="H45" i="17"/>
  <c r="H50" i="17"/>
  <c r="J50" i="19" l="1"/>
  <c r="J40" i="18"/>
  <c r="J50" i="20"/>
  <c r="J55" i="17"/>
  <c r="J45" i="18"/>
  <c r="J55" i="20"/>
  <c r="J55" i="19"/>
  <c r="J45" i="17"/>
  <c r="J45" i="19"/>
  <c r="J45" i="20"/>
  <c r="J35" i="18"/>
  <c r="J40" i="17"/>
  <c r="J40" i="20"/>
  <c r="J30" i="18"/>
  <c r="J40" i="19"/>
  <c r="K30" i="18" l="1"/>
  <c r="K40" i="19"/>
  <c r="K40" i="20"/>
  <c r="K55" i="17"/>
  <c r="K55" i="19"/>
  <c r="K55" i="20"/>
  <c r="K45" i="18"/>
  <c r="K40" i="18"/>
  <c r="K50" i="19"/>
  <c r="K50" i="20"/>
  <c r="K35" i="18"/>
  <c r="K45" i="19"/>
  <c r="K45" i="20"/>
  <c r="L55" i="17"/>
  <c r="L45" i="18"/>
  <c r="L55" i="19"/>
  <c r="L55" i="20"/>
  <c r="L50" i="17"/>
  <c r="L50" i="19"/>
  <c r="L50" i="20"/>
  <c r="L40" i="18"/>
  <c r="L45" i="17"/>
  <c r="L45" i="19"/>
  <c r="L35" i="18"/>
  <c r="L45" i="20"/>
  <c r="L40" i="17"/>
  <c r="L40" i="20"/>
  <c r="L40" i="19"/>
  <c r="L30" i="18"/>
  <c r="K50" i="17"/>
  <c r="K45" i="17"/>
  <c r="K40" i="17"/>
  <c r="M55" i="17" l="1"/>
  <c r="M55" i="19"/>
  <c r="M45" i="18"/>
  <c r="M55" i="20"/>
  <c r="M50" i="17"/>
  <c r="M50" i="19"/>
  <c r="M40" i="18"/>
  <c r="M50" i="20"/>
  <c r="M45" i="17"/>
  <c r="M35" i="18"/>
  <c r="M45" i="19"/>
  <c r="M45" i="20"/>
  <c r="M40" i="17"/>
  <c r="M40" i="20"/>
  <c r="M40" i="19"/>
  <c r="M30" i="18"/>
  <c r="H35" i="20" l="1"/>
  <c r="H25" i="18"/>
  <c r="H35" i="19"/>
  <c r="H35" i="17"/>
  <c r="I10" i="17"/>
  <c r="I10" i="18"/>
  <c r="I10" i="20"/>
  <c r="I10" i="19"/>
  <c r="I25" i="18"/>
  <c r="I35" i="19"/>
  <c r="I35" i="20"/>
  <c r="I35" i="17"/>
  <c r="H30" i="19" l="1"/>
  <c r="H30" i="20"/>
  <c r="H20" i="18"/>
  <c r="H30" i="17"/>
  <c r="J35" i="20"/>
  <c r="J25" i="18"/>
  <c r="J35" i="19"/>
  <c r="J35" i="17"/>
  <c r="K25" i="18" l="1"/>
  <c r="K35" i="19"/>
  <c r="K35" i="20"/>
  <c r="K35" i="17"/>
  <c r="J20" i="18"/>
  <c r="J30" i="19"/>
  <c r="J30" i="20"/>
  <c r="J30" i="17"/>
  <c r="L25" i="18"/>
  <c r="L35" i="19"/>
  <c r="L35" i="20"/>
  <c r="L35" i="17"/>
  <c r="K30" i="19" l="1"/>
  <c r="K30" i="20"/>
  <c r="K20" i="18"/>
  <c r="K30" i="17"/>
  <c r="L30" i="20"/>
  <c r="L20" i="18"/>
  <c r="L30" i="19"/>
  <c r="L30" i="17"/>
  <c r="M35" i="17"/>
  <c r="M35" i="19"/>
  <c r="M35" i="20"/>
  <c r="M25" i="18"/>
  <c r="M30" i="17" l="1"/>
  <c r="M30" i="20"/>
  <c r="M20" i="18"/>
  <c r="M30" i="19"/>
  <c r="H15" i="18" l="1"/>
  <c r="H25" i="19"/>
  <c r="H25" i="20"/>
  <c r="H25" i="17"/>
  <c r="J25" i="20" l="1"/>
  <c r="J25" i="19"/>
  <c r="J15" i="18"/>
  <c r="J25" i="17"/>
  <c r="K25" i="17" l="1"/>
  <c r="K15" i="18"/>
  <c r="K25" i="19"/>
  <c r="K25" i="20"/>
  <c r="L15" i="18"/>
  <c r="L25" i="19"/>
  <c r="L25" i="20"/>
  <c r="L25" i="17"/>
  <c r="M25" i="17" l="1"/>
  <c r="M25" i="19"/>
  <c r="M25" i="20"/>
  <c r="M15" i="18"/>
  <c r="H15" i="19" l="1"/>
  <c r="H15" i="20"/>
  <c r="H15" i="17"/>
  <c r="H20" i="20"/>
  <c r="H20" i="19"/>
  <c r="H20" i="17"/>
  <c r="J20" i="20" l="1"/>
  <c r="J20" i="19"/>
  <c r="J20" i="17"/>
  <c r="J15" i="20"/>
  <c r="J15" i="19"/>
  <c r="J15" i="17"/>
  <c r="K15" i="17" l="1"/>
  <c r="K15" i="19"/>
  <c r="K15" i="20"/>
  <c r="K20" i="20"/>
  <c r="K20" i="19"/>
  <c r="K20" i="17"/>
  <c r="AC12" i="1" l="1"/>
  <c r="AC13" i="1"/>
  <c r="AC14" i="1"/>
  <c r="Q11" i="1"/>
  <c r="T11" i="1"/>
  <c r="T10" i="1"/>
  <c r="AD11" i="1" l="1"/>
  <c r="X11" i="1"/>
  <c r="Q10" i="1"/>
  <c r="AD10" i="1" s="1"/>
  <c r="X10" i="1" l="1"/>
  <c r="L15" i="19"/>
  <c r="L15" i="20"/>
  <c r="L15" i="17"/>
  <c r="L20" i="19"/>
  <c r="L20" i="20"/>
  <c r="L20" i="17"/>
  <c r="AC11" i="1"/>
  <c r="Z14" i="1"/>
  <c r="Z11" i="1"/>
  <c r="Z10" i="1"/>
  <c r="Y10" i="1" s="1"/>
  <c r="Z12" i="1"/>
  <c r="Z13" i="1"/>
  <c r="AC10" i="1"/>
  <c r="I10" i="1"/>
  <c r="M20" i="17" l="1"/>
  <c r="M20" i="19"/>
  <c r="M20" i="20"/>
  <c r="N10" i="1"/>
  <c r="J10" i="18" s="1"/>
  <c r="H10" i="18"/>
  <c r="H10" i="19"/>
  <c r="H10" i="20"/>
  <c r="H10" i="17"/>
  <c r="M15" i="17"/>
  <c r="M15" i="20"/>
  <c r="M15" i="19"/>
  <c r="AF10" i="1"/>
  <c r="AE10" i="1" s="1"/>
  <c r="Y13" i="1"/>
  <c r="Y12" i="1"/>
  <c r="Y11" i="1"/>
  <c r="Y14" i="1"/>
  <c r="AB10" i="1"/>
  <c r="AA10" i="1" s="1"/>
  <c r="B249" i="6" a="1"/>
  <c r="B249" i="6" s="1"/>
  <c r="G238" i="6" s="1"/>
  <c r="J10" i="19" l="1"/>
  <c r="K10" i="17"/>
  <c r="K10" i="18"/>
  <c r="K10" i="19"/>
  <c r="K10" i="20"/>
  <c r="J10" i="20"/>
  <c r="J10" i="17"/>
  <c r="L10" i="17"/>
  <c r="L10" i="20"/>
  <c r="L10" i="19"/>
  <c r="L10" i="18"/>
  <c r="AG10" i="1"/>
  <c r="M10" i="17" l="1"/>
  <c r="M10" i="19"/>
  <c r="M10" i="20"/>
  <c r="M10" i="18"/>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<sst xmlns="http://schemas.openxmlformats.org/spreadsheetml/2006/main" count="2592" uniqueCount="560">
  <si>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</si>
  <si>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</si>
  <si>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</si>
  <si>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</si>
  <si>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</si>
  <si>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</si>
  <si>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</si>
  <si>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</si>
  <si>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</si>
  <si>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</si>
  <si>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</si>
  <si>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</si>
  <si>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</si>
  <si>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</si>
  <si>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</si>
  <si>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</si>
  <si>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</si>
  <si>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</si>
  <si>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</si>
  <si>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</si>
  <si>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</si>
  <si>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</si>
  <si>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</si>
  <si>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</si>
  <si>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</si>
  <si>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</si>
  <si>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</si>
  <si>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</si>
  <si>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</si>
  <si>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</si>
  <si>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</si>
  <si>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</si>
  <si>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</si>
  <si>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</si>
  <si>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</si>
  <si>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</si>
  <si>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</si>
  <si>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</si>
  <si>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</si>
  <si>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</si>
  <si>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</si>
  <si>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</si>
  <si>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</si>
  <si>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</si>
  <si>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</si>
  <si>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</si>
  <si>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</si>
  <si>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</si>
  <si>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</si>
  <si>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</si>
  <si>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</si>
  <si>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</si>
  <si>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</si>
  <si>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</si>
  <si>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</si>
  <si>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</si>
  <si>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</si>
  <si>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</si>
  <si>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</si>
  <si>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</si>
  <si>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</si>
  <si>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</si>
  <si>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</si>
  <si>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</si>
  <si>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</si>
  <si>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</si>
  <si>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</si>
  <si>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</si>
  <si>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</si>
  <si>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</si>
  <si>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</si>
  <si>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</si>
  <si>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</si>
  <si>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</si>
  <si>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</si>
  <si>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</si>
  <si>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</si>
  <si>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</si>
  <si>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</si>
  <si>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</si>
  <si>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</si>
  <si>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</si>
  <si>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</si>
  <si>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</si>
  <si>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</si>
  <si>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</si>
  <si>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</si>
  <si>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</si>
  <si>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</si>
  <si>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</si>
  <si>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</si>
  <si>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</si>
  <si>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</si>
  <si>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</si>
  <si>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</si>
  <si>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</si>
  <si>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</si>
  <si>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</si>
  <si>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</si>
  <si>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</si>
  <si>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</si>
  <si>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</si>
  <si>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</si>
  <si>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</si>
  <si>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</si>
  <si>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</si>
  <si>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</si>
  <si>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</si>
  <si>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</si>
  <si>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</si>
  <si>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</si>
  <si>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</si>
  <si>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</si>
  <si>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</si>
  <si>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</si>
  <si>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</si>
  <si>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</si>
  <si>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</si>
  <si>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</si>
  <si>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</si>
  <si>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</si>
  <si>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</si>
  <si>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</si>
  <si>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</si>
  <si>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</si>
  <si>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</si>
  <si>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</si>
  <si>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</si>
  <si>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</si>
  <si>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</si>
  <si>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</si>
  <si>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</si>
  <si>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</si>
  <si>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</si>
  <si>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</si>
  <si>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</si>
  <si>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</si>
  <si>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</si>
  <si>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</si>
  <si>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</si>
  <si>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</si>
  <si>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</si>
  <si>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</si>
  <si>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</si>
  <si>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</si>
  <si>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</si>
  <si>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</si>
  <si>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</si>
  <si>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</si>
  <si>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</si>
  <si>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</si>
  <si>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</si>
  <si>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</si>
  <si>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</si>
  <si>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</si>
  <si>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</si>
  <si>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</si>
  <si>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</si>
  <si>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</si>
  <si>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</si>
  <si>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</si>
  <si>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</si>
  <si>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</si>
  <si>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</si>
  <si>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</si>
  <si>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</si>
  <si>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</si>
  <si>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</si>
  <si>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</si>
  <si>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</si>
  <si>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</si>
  <si>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</si>
  <si>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</si>
  <si>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</si>
  <si>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</si>
  <si>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</si>
  <si>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</si>
  <si>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</si>
  <si>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</si>
  <si>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</si>
  <si>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</si>
  <si>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</si>
  <si>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</si>
  <si>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</si>
  <si>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</si>
  <si>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</si>
  <si>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</si>
  <si>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</si>
  <si>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</si>
  <si>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</si>
  <si>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</si>
  <si>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</si>
  <si>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</si>
  <si>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</si>
  <si>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</si>
  <si>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</si>
  <si>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</si>
  <si>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</si>
  <si>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</si>
  <si>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</si>
  <si>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</si>
  <si>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</si>
  <si>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</si>
  <si>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</si>
  <si>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</si>
  <si>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</si>
  <si>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</si>
  <si>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</si>
  <si>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</si>
  <si>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</si>
  <si>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</si>
  <si>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</si>
  <si>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</si>
  <si>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</si>
  <si>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</si>
  <si>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</si>
  <si>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</si>
  <si>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</si>
  <si>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</si>
  <si>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</si>
  <si>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</si>
  <si>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</si>
  <si>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</si>
  <si>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</si>
  <si>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</si>
  <si>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</si>
  <si>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</si>
  <si>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</si>
  <si>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</si>
  <si>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</si>
  <si>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</si>
  <si>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</si>
  <si>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</si>
  <si>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</si>
  <si>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</si>
  <si>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</si>
  <si>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</si>
  <si>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</si>
  <si>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</si>
  <si>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</si>
  <si>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</si>
  <si>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</si>
  <si>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</si>
  <si>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</si>
  <si>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</si>
  <si>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</si>
  <si>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</si>
  <si>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</si>
  <si>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</si>
  <si>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</si>
  <si>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</si>
  <si>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</si>
  <si>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</si>
  <si>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</si>
  <si>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</si>
  <si>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</si>
  <si>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</si>
  <si>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</si>
  <si>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</si>
  <si>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</si>
  <si>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</si>
  <si>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</si>
  <si>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</si>
  <si>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</si>
  <si>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</si>
  <si>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</si>
  <si>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</si>
  <si>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</si>
  <si>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</si>
  <si>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</si>
  <si>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</si>
  <si>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</si>
  <si>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</si>
  <si>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</si>
  <si>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</si>
  <si>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</si>
  <si>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</si>
  <si>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</si>
  <si>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</si>
  <si>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</si>
  <si>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</si>
  <si>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</si>
  <si>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</si>
  <si>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</si>
  <si>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</si>
  <si>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</si>
  <si>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</si>
  <si>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</si>
  <si>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</si>
  <si>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</si>
  <si>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</si>
  <si>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</si>
  <si>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</si>
  <si>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</si>
  <si>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</si>
  <si>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</si>
  <si>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</si>
  <si>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</si>
  <si>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</si>
  <si>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</si>
  <si>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</si>
  <si>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</si>
  <si>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</si>
  <si>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</si>
  <si>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</si>
  <si>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</si>
  <si>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</si>
  <si>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</si>
  <si>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</si>
  <si>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</si>
  <si>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</si>
  <si>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</si>
  <si>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</si>
  <si>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</si>
  <si>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</si>
  <si>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</si>
  <si>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</si>
  <si>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</si>
  <si>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</si>
  <si>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</si>
  <si>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</si>
  <si>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</si>
  <si>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</si>
  <si>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</si>
  <si>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</si>
  <si>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</si>
  <si>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</si>
  <si>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</si>
  <si>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</si>
  <si>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</si>
  <si>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</si>
  <si>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</si>
  <si>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</si>
  <si>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</si>
  <si>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</si>
  <si>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</si>
  <si>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</si>
  <si>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Sociales  y culturales ( cultura, religión, demografía, responsabilidad social, orden público.)</t>
  </si>
  <si>
    <t>Tecnológicos (  desarrollo digital,avances en tecnología, acceso a sistemas de información externos, gobierno en línea.</t>
  </si>
  <si>
    <t>Proceso
( capacidad, diseño, ejecución, proveedores, entradas, salidas,
gestión del conocimiento)</t>
  </si>
  <si>
    <t>Infraestructura física ( suficiencia, comodidad)</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</si>
  <si>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</si>
  <si>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</si>
  <si>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</si>
  <si>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</si>
  <si>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</si>
  <si>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</si>
  <si>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</si>
  <si>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</si>
  <si>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</si>
  <si>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</si>
  <si>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</si>
  <si>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</si>
  <si>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</si>
  <si>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</si>
  <si>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</si>
  <si>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</si>
  <si>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</si>
  <si>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</si>
  <si>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</si>
  <si>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</si>
  <si>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</si>
  <si>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</si>
  <si>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</si>
  <si>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</si>
  <si>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</si>
  <si>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</si>
  <si>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</si>
  <si>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</si>
  <si>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</si>
  <si>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</si>
  <si>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</si>
  <si>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</si>
  <si>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</si>
  <si>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</si>
  <si>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</si>
  <si>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</si>
  <si>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</si>
  <si>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</si>
  <si>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</si>
  <si>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</si>
  <si>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</si>
  <si>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</si>
  <si>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</si>
  <si>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</si>
  <si>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</si>
  <si>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</si>
  <si>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</si>
  <si>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</si>
  <si>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</si>
  <si>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</si>
  <si>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</si>
  <si>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</si>
  <si>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</si>
  <si>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</si>
  <si>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</si>
  <si>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</si>
  <si>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</si>
  <si>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</si>
  <si>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</si>
  <si>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</si>
  <si>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</si>
  <si>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</si>
  <si>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</si>
  <si>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</si>
  <si>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</si>
  <si>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</si>
  <si>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</si>
  <si>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 xml:space="preserve">Ajustes a la administración de justicia a través del proyecto de reforma a la ley estaturaria 270 de 1996.     </t>
  </si>
  <si>
    <t>Que la Rama Judicial tenga autonomía en el presupuesto. Tener un porcentaje fijo en el presupuesto general de la nación, en función de las reales necesidades de la Rama Judicial.</t>
  </si>
  <si>
    <t>Paros sindicales o ceses de actividades propiciados por los diferentes sindicatos.</t>
  </si>
  <si>
    <t>Desarrollar procesos oportunos de concertación con las asociaciones sindicales.</t>
  </si>
  <si>
    <t>No aplica</t>
  </si>
  <si>
    <t>AMBIENTALES: emisiones y residuos, energía, catástrofes naturales, desarrollo sostenible.</t>
  </si>
  <si>
    <t>Legales y reglamentarios (estandares nacionales, internacionales, regulacion )</t>
  </si>
  <si>
    <t>Se incluye en el factor político.</t>
  </si>
  <si>
    <t>Estratégicos :(direccionamiento estratégico, planeación institucional,
liderazgo, trabajo en equipo)</t>
  </si>
  <si>
    <t>La dificultad en la ejecución de los recursos asignados debido a la aprobación tardía de los proyectos de inversión.</t>
  </si>
  <si>
    <t>Personal insuficiente para el desarrollo de las diferentes actividades.</t>
  </si>
  <si>
    <t>Personal comprometido con la función misional.</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</si>
  <si>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</si>
  <si>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</si>
  <si>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</si>
  <si>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</si>
  <si>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Dificultad en el acceso a la documentación por no tener sistemas de consulta digitales.</t>
  </si>
  <si>
    <t>Asignación de presupuesto anual para el mejoramiento de la infraestructura física.</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</si>
  <si>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</si>
  <si>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</si>
  <si>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</si>
  <si>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</si>
  <si>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</si>
  <si>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Fumigacion periodica, concientización de los servidores judiciales para prevenir las enfermedades.</t>
  </si>
  <si>
    <t>Plan de acción</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</si>
  <si>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</si>
  <si>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</si>
  <si>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</si>
  <si>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</si>
  <si>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 xml:space="preserve">FORTALEZAS(Factores específicos) ) </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</si>
  <si>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</si>
  <si>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 xml:space="preserve">GESTIÓN DE LA FORMACIÓN JUDICIAL </t>
  </si>
  <si>
    <t>GESTIÒN DE LA FORMACIÓN JUDICIAL</t>
  </si>
  <si>
    <t>Gestión de la Formación Judicial</t>
  </si>
  <si>
    <t>Incumplimiento</t>
  </si>
  <si>
    <t>Incumplimiento  en la realización de las actividades programadas por la Escuela Judicial para este Distrito.</t>
  </si>
  <si>
    <t>Posibilidad de incumplimiento en la realización de actividades programadas por la Escuela Judicial</t>
  </si>
  <si>
    <t>1. Ausentismo de discentes a los eventos de formación. 
2. Demora en el envío de las convocatorias.
3. Fallas técnicas para el caso de capacitaciones virtuales</t>
  </si>
  <si>
    <t>Sensibilizar a los servidores judiciales en la participación activa de los eventos</t>
  </si>
  <si>
    <t>Difusión inmediata de las convocatorias enviada por la Escuela Judicial RLB a los  servidores judiciales.</t>
  </si>
  <si>
    <t>Solicitar a los servidores judiciales que procedan con tiempo al trámite de inscripción,  permisos y comisiones.</t>
  </si>
  <si>
    <t>Reporte de fallas tecnológicas</t>
  </si>
  <si>
    <t xml:space="preserve">Se realizo la difusión de las actividades academicas de la Escuela Judicial Rodrigo Lara Bonilla, a los despachos judiciales, jueces de paz o comunidad en general. </t>
  </si>
  <si>
    <t>Corrupcion</t>
  </si>
  <si>
    <t xml:space="preserve">Falta de ética profesional
Intereses particulares
Cometer delitos contra la administración pública como Cohecho, Concusión, prevaricato por acción u omisión. </t>
  </si>
  <si>
    <t xml:space="preserve">Existencia de interés personal y uso indebido del poder </t>
  </si>
  <si>
    <t>Falta de Cultura de la legalidad</t>
  </si>
  <si>
    <t>Controlar  y seguimiento a los procesos de contratación de acuerdo a la reglamentación legal vigente.</t>
  </si>
  <si>
    <t>Capacitación en cultura de la legalidad.</t>
  </si>
  <si>
    <t>Ingreso por carrera judicial.</t>
  </si>
  <si>
    <t>Verificación de antecedentes.</t>
  </si>
  <si>
    <t>Interrupción o demora en el Servicio Público de Administrar  Justicia.</t>
  </si>
  <si>
    <r>
      <rPr>
        <sz val="11"/>
        <rFont val="Calibri"/>
        <family val="2"/>
        <scheme val="minor"/>
      </rPr>
      <t xml:space="preserve">1. Paros que afecten la prestación del servicio.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</si>
  <si>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</si>
  <si>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</si>
  <si>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</si>
  <si>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</si>
  <si>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</si>
  <si>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</si>
  <si>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</si>
  <si>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</si>
  <si>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</si>
  <si>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</si>
  <si>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</si>
  <si>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</si>
  <si>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</si>
  <si>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</si>
  <si>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</si>
  <si>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</si>
  <si>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Debido a los controles implementados no se materializó el riesgo.</t>
  </si>
  <si>
    <t>x</t>
  </si>
  <si>
    <t xml:space="preserve">1 de Enero </t>
  </si>
  <si>
    <t>31 de Marzo</t>
  </si>
  <si>
    <t>FACTORES TEMÁTICOS</t>
  </si>
  <si>
    <r>
      <t xml:space="preserve">Por reformas constitucionales o legales a la administración de justicia por  iniciativas del ejecutivo, el congreso y altas cortes sin tener en cuenta al Consejo Superior de la Judicatura. </t>
    </r>
    <r>
      <rPr>
        <b/>
        <sz val="10"/>
        <color rgb="FFFF0000"/>
        <rFont val="Arial"/>
        <family val="2"/>
      </rPr>
      <t xml:space="preserve"> </t>
    </r>
  </si>
  <si>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</si>
  <si>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Las partidas presupuestales asignadas a la Rama Judicial son insuficientes.</t>
  </si>
  <si>
    <t>Interrupción del servicio de Administrar Justicia a causa del Conflicto Armado de la region.</t>
  </si>
  <si>
    <t xml:space="preserve">Incremento de la credibilidad y confianza en la administracion de justicia al implementar y certificar sus Sistemas de Gestión. 
</t>
  </si>
  <si>
    <t>Interrupción del servicio de Administrar Justicia a causa del Covid 19 y sus variantes.</t>
  </si>
  <si>
    <t>Visibilizacion de la Administracion de Justicia  entre los actores no formales de la justicia (Grupos Etnicos y minorias Indigenas, género)</t>
  </si>
  <si>
    <t>Limitaciones en  la movilidad asociados a factores del orden público.</t>
  </si>
  <si>
    <t>Aumento de la demanda de Justicia a causa de la problemática social</t>
  </si>
  <si>
    <t>Amenazas a servidores judiciales en razón al ejercicio de sus funciones.</t>
  </si>
  <si>
    <t xml:space="preserve">Afectaciones a la infraestructura fisica de las sedes Judiciales </t>
  </si>
  <si>
    <t xml:space="preserve">Falta de seguridad informática en el nuevo contexto de trabajo desde casa. </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</si>
  <si>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</si>
  <si>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</si>
  <si>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Inseguridad Informática por ataques ciberneticos</t>
  </si>
  <si>
    <t>Indisponibilidad Mundial de las redes de informacion</t>
  </si>
  <si>
    <t>Capacidad limitada del ancho de banda del servicio de internet en la Rama Judicial.</t>
  </si>
  <si>
    <t>Pandemia, virus, dengue, chikunguña y otros.</t>
  </si>
  <si>
    <t>Campañas educaticas en temas ambientales.</t>
  </si>
  <si>
    <t>Fenomenos naturales (Inundación, quema de bosques, sismo, vendavales, epidemias y plagas).</t>
  </si>
  <si>
    <t>Inadecuada disposición de residuos e inservibles, acordes con la legislación ambiental.</t>
  </si>
  <si>
    <t>Falta planeación a nivel nacional que genera improvisación en la toma de decisiones.</t>
  </si>
  <si>
    <t>Contar con el Plan Sectorial de Desarrollo de la Rama Judicial</t>
  </si>
  <si>
    <t>Demora en el suministro de informacion por parte de los lideres de los procesos de la seccional.</t>
  </si>
  <si>
    <t>Definición de roles y responsabilidades de los  líderes de proceso, para el funcionamiento del SIGCMA.</t>
  </si>
  <si>
    <t>Contar con la actualización de la Norma Tecnica de Calidad  NTC 6256 y GTC 286</t>
  </si>
  <si>
    <t>El compromiso de la Alta Dirección y de los líderes de proceso, para ampliar, mantener y mejora el SIGCMA</t>
  </si>
  <si>
    <t>Encuentro nacional e internacional del SIGCMA</t>
  </si>
  <si>
    <t>Ejecución de los recursos asignados.</t>
  </si>
  <si>
    <t>Conocimiento de la reglamentación que establece el procedimiento para el manejo de los recursos presupuestales, financieros y de contratación estatal.</t>
  </si>
  <si>
    <t>Programación de actividades para el fortalecimiento de las competencias.</t>
  </si>
  <si>
    <t>Servidores Judiciales con Comorbilidades o enfermedades laborales</t>
  </si>
  <si>
    <t>Capacitación en habilidades emocionales y organización del trabajo con apoyo en la ARL.</t>
  </si>
  <si>
    <t>Extensión en los horarios laborales del trabajo en casa, lo que afecta el bienestar físico, la salud mental y emocional en los servidores judiciales y su entorno familiar.</t>
  </si>
  <si>
    <t>Incremento de los servidores Judiciales en carrera</t>
  </si>
  <si>
    <t xml:space="preserve">Carencia  de manual  de funciones y  procedimientos para los servidores Judiciales </t>
  </si>
  <si>
    <t>Capacitaciones internas líderadas por la Coordinación Nacional del SIGCMA en materia ambiental, gestión de conocimiento para gestión del cambio, transformación digital, Riesgos, entre otros, denominados el dia SIGCMA y día Ambiental</t>
  </si>
  <si>
    <t>Debilidad en los procesos de induccion y reinduccion de los Servidores Judiciales</t>
  </si>
  <si>
    <t>Debilidad en el desarrollo de competencias propias para el desarrollo de las actividades asignadas</t>
  </si>
  <si>
    <t>Demora en la toma de decisiones de retiro de servidores judiciales cuando su evaluación sea insatisfactoria.</t>
  </si>
  <si>
    <t>Falta de tiempo para acceder a la formación  de alto interes,tales como gestión documental, digitalización, seguridad de  la información, entre otros.</t>
  </si>
  <si>
    <t>Mejora continua de los programas de seguridad y salud en el trabajo.</t>
  </si>
  <si>
    <t>Uso adecuado del SECOP II para convocar a los proveedores a participar del proceso publicados</t>
  </si>
  <si>
    <t>Accesibilidad a nuevas herramientas virtuales, que facilitan el acceso a la información, la optimización del tiempo y contribuyen a la disminución de los consumos de papel</t>
  </si>
  <si>
    <t xml:space="preserve">Carencia en la cobertura de la plataforma tecnologica a nivel Seccional y nivel central </t>
  </si>
  <si>
    <t xml:space="preserve">Capacitación para el uso de herramientas tecnológicas  </t>
  </si>
  <si>
    <t>Falta de apropiación y aplicación del conocimiento de los avances tecnológicos.</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</si>
  <si>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</si>
  <si>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</si>
  <si>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comunicación asertiva entre los diferentes actores para la articulacion de proyectos  tecnológicos</t>
  </si>
  <si>
    <t>Deficiente servicio de internet y baja capacidad en el ancho de banda.</t>
  </si>
  <si>
    <t>Deficiencia en el  mantenimiento de la página web de la Rama Judicial</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</si>
  <si>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</si>
  <si>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</si>
  <si>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</si>
  <si>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</si>
  <si>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Sedes Judiciales arrendadas y en comodato</t>
  </si>
  <si>
    <t>Espacios fisicos reducidos que no cumplen los estándares de salud ocupacional.</t>
  </si>
  <si>
    <t>Falta de modernización del mobiliario con que cuenta la Rama Judicial.</t>
  </si>
  <si>
    <t xml:space="preserve">Canales de informacion insuficiente , con bandas de ancha limitadas </t>
  </si>
  <si>
    <t>Ausencia de uniformidad y oportunidad en la publicaciónes que se hacen  en la página web</t>
  </si>
  <si>
    <t>Uso adecuado del aplicativo SIGOBIUS</t>
  </si>
  <si>
    <t>Desaprovechamiento de canales de comunicaciones para generar mayor información a las partes interesadas por falta de recurso humano para la administracion de las plataformas (twitter, instagram, facebook)</t>
  </si>
  <si>
    <t>Disminución en el uso de papel, toners y demás elementos de oficina al implementar el uso de medios tecnológicos.</t>
  </si>
  <si>
    <t>Ambientales</t>
  </si>
  <si>
    <t>Desconocimiento del Plan de Gestión Ambiental que aplica para la Rama Judicial Acuerdo PSAA14-10160</t>
  </si>
  <si>
    <t>Desconocimiento por parte de los  Servidores Judiciales y contratistas de las acciones necesarias para actuar ante una emergencia ambiental</t>
  </si>
  <si>
    <t>Contar con la certificación operaciones bioseguras: Sellos de bioseguridad huella de confianza</t>
  </si>
  <si>
    <t>Formación de Auditores en la Norma NTC ISO 14001:2015 y en la Norma Técnica de la Rama Judicial NTC 6256 :2018</t>
  </si>
  <si>
    <t>Implementación de buenas practicas tendientes a la protección del medio ambiente.</t>
  </si>
  <si>
    <t>10-12-13-14-15</t>
  </si>
  <si>
    <t>12-17-19</t>
  </si>
  <si>
    <t xml:space="preserve">Implementar del plan de digitalización </t>
  </si>
  <si>
    <t>11-16-22</t>
  </si>
  <si>
    <t>Unificar los sistemas de información.</t>
  </si>
  <si>
    <t>CONSEJO SECCIONAL DE LA JUDICATURA DE LA GUAJIRA</t>
  </si>
  <si>
    <t xml:space="preserve">CONSEJO SECCIONAL DE LA JUDICATURA DE LA GUAJIRA </t>
  </si>
  <si>
    <t xml:space="preserve">Falta de liderazgo del nivel central para  fortalecer los mecanismos y estrategias de planeación en el consejo seccional de la judicatura de La Guajira, de la dirección seccional de administración judicial ocariohacha; para el logro de los objetivos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</si>
</sst>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2">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sz val="10"/>
      <color theme="1"/>
      <name val="Arial"/>
      <family val="2"/>
    </font>
    <font>
      <sz val="10"/>
      <color rgb="FF000000"/>
      <name val="Arial"/>
      <family val="2"/>
    </font>
    <font>
      <sz val="10"/>
      <name val="Calibri"/>
      <family val="2"/>
      <scheme val="minor"/>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0"/>
      <color rgb="FFFF0000"/>
      <name val="Arial"/>
      <family val="2"/>
    </font>
    <font>
      <b/>
      <sz val="14"/>
      <color rgb="FFFF0000"/>
      <name val="Calibri"/>
      <family val="2"/>
      <scheme val="minor"/>
    </font>
    <font>
      <b/>
      <sz val="9"/>
      <color theme="0" tint="-4.9989318521683403E-2"/>
      <name val="Arial"/>
      <family val="2"/>
    </font>
    <font>
      <b/>
      <sz val="9"/>
      <color theme="1"/>
      <name val="Arial"/>
      <family val="2"/>
    </font>
    <font>
      <b/>
      <sz val="9"/>
      <name val="Arial"/>
      <family val="2"/>
    </font>
    <font>
      <sz val="10"/>
      <color theme="1" tint="4.9989318521683403E-2"/>
      <name val="Arial"/>
      <family val="2"/>
    </font>
    <font>
      <b/>
      <i/>
      <sz val="9"/>
      <color theme="1"/>
      <name val="Calibri"/>
      <family val="2"/>
      <scheme val="minor"/>
    </font>
    <font>
      <b/>
      <sz val="9"/>
      <color theme="0"/>
      <name val="Calibri"/>
      <family val="2"/>
      <scheme val="minor"/>
    </font>
    <font>
      <b/>
      <sz val="9"/>
      <color theme="1"/>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535">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1" fillId="0" borderId="0" xfId="0" applyFont="1" applyAlignment="1">
      <alignment horizontal="center"/>
    </xf>
    <xf numFmtId="0" fontId="51" fillId="0" borderId="0" xfId="0" applyFont="1" applyAlignment="1">
      <alignment horizontal="left"/>
    </xf>
    <xf numFmtId="0" fontId="52" fillId="0" borderId="0" xfId="0" applyFont="1" applyAlignment="1">
      <alignment horizontal="center"/>
    </xf>
    <xf numFmtId="0" fontId="45" fillId="0" borderId="0" xfId="0" applyFont="1" applyProtection="1">
      <protection locked="0"/>
    </xf>
    <xf numFmtId="0" fontId="54"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5" fillId="0" borderId="0" xfId="0" applyFont="1"/>
    <xf numFmtId="0" fontId="58" fillId="0" borderId="0" xfId="0" applyFont="1"/>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1" fillId="7" borderId="0" xfId="0" applyFont="1" applyFill="1" applyAlignment="1">
      <alignment horizontal="center" vertical="center" wrapText="1" readingOrder="1"/>
    </xf>
    <xf numFmtId="0" fontId="62" fillId="8" borderId="51" xfId="0" applyFont="1" applyFill="1" applyBorder="1" applyAlignment="1">
      <alignment horizontal="center" vertical="center" wrapText="1" readingOrder="1"/>
    </xf>
    <xf numFmtId="0" fontId="62" fillId="0" borderId="51" xfId="0" applyFont="1" applyBorder="1" applyAlignment="1">
      <alignment horizontal="center" vertical="center" wrapText="1" readingOrder="1"/>
    </xf>
    <xf numFmtId="0" fontId="62" fillId="0" borderId="51" xfId="0" applyFont="1" applyBorder="1" applyAlignment="1">
      <alignment horizontal="justify" vertical="center" wrapText="1" readingOrder="1"/>
    </xf>
    <xf numFmtId="0" fontId="62" fillId="9" borderId="52" xfId="0" applyFont="1" applyFill="1" applyBorder="1" applyAlignment="1">
      <alignment horizontal="center" vertical="center" wrapText="1" readingOrder="1"/>
    </xf>
    <xf numFmtId="0" fontId="62" fillId="0" borderId="52" xfId="0" applyFont="1" applyBorder="1" applyAlignment="1">
      <alignment horizontal="center" vertical="center" wrapText="1" readingOrder="1"/>
    </xf>
    <xf numFmtId="0" fontId="62" fillId="0" borderId="52" xfId="0" applyFont="1" applyBorder="1" applyAlignment="1">
      <alignment horizontal="justify" vertical="center" wrapText="1" readingOrder="1"/>
    </xf>
    <xf numFmtId="0" fontId="62" fillId="10" borderId="52" xfId="0" applyFont="1" applyFill="1" applyBorder="1" applyAlignment="1">
      <alignment horizontal="center" vertical="center" wrapText="1" readingOrder="1"/>
    </xf>
    <xf numFmtId="0" fontId="62" fillId="11" borderId="52" xfId="0" applyFont="1" applyFill="1" applyBorder="1" applyAlignment="1">
      <alignment horizontal="center" vertical="center" wrapText="1" readingOrder="1"/>
    </xf>
    <xf numFmtId="0" fontId="63"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justify" vertical="center" wrapText="1" readingOrder="1"/>
    </xf>
    <xf numFmtId="9" fontId="66" fillId="0" borderId="51" xfId="0" applyNumberFormat="1" applyFont="1" applyBorder="1" applyAlignment="1">
      <alignment horizontal="center"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justify" vertical="center" wrapText="1" readingOrder="1"/>
    </xf>
    <xf numFmtId="9" fontId="66" fillId="0" borderId="52" xfId="0" applyNumberFormat="1" applyFont="1" applyBorder="1" applyAlignment="1">
      <alignment horizontal="center"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2"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0" fillId="0" borderId="13" xfId="0" applyFont="1" applyBorder="1" applyAlignment="1">
      <alignment horizontal="left" vertical="center" wrapText="1"/>
    </xf>
    <xf numFmtId="0" fontId="70" fillId="0" borderId="0" xfId="0" applyFont="1" applyAlignment="1">
      <alignment horizontal="left" vertical="center" wrapText="1"/>
    </xf>
    <xf numFmtId="0" fontId="0" fillId="0" borderId="0" xfId="0" applyAlignment="1">
      <alignment vertical="center" wrapText="1"/>
    </xf>
    <xf numFmtId="0" fontId="71" fillId="3" borderId="0" xfId="0" applyFont="1" applyFill="1" applyBorder="1"/>
    <xf numFmtId="0" fontId="71"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57" fillId="0" borderId="13" xfId="0" applyFont="1" applyBorder="1" applyAlignment="1" applyProtection="1">
      <alignment horizontal="left" vertical="top" wrapText="1"/>
      <protection locked="0"/>
    </xf>
    <xf numFmtId="0" fontId="0" fillId="0" borderId="13" xfId="0" applyFill="1" applyBorder="1" applyAlignment="1">
      <alignment wrapText="1"/>
    </xf>
    <xf numFmtId="0" fontId="53"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57" fillId="0" borderId="13" xfId="0" applyFont="1" applyBorder="1" applyAlignment="1" applyProtection="1">
      <alignment vertical="top"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56" fillId="0" borderId="13" xfId="0" applyFont="1" applyBorder="1" applyAlignment="1">
      <alignment vertical="center" wrapText="1" readingOrder="1"/>
    </xf>
    <xf numFmtId="0" fontId="56" fillId="0" borderId="0" xfId="0" applyFont="1" applyAlignment="1">
      <alignment horizontal="justify" vertical="center" wrapText="1"/>
    </xf>
    <xf numFmtId="0" fontId="56" fillId="0" borderId="13" xfId="0" applyFont="1" applyBorder="1" applyAlignment="1">
      <alignment horizontal="left" vertical="center" wrapText="1" readingOrder="1"/>
    </xf>
    <xf numFmtId="0" fontId="55" fillId="0" borderId="13" xfId="0" applyFont="1" applyBorder="1" applyAlignment="1">
      <alignment horizontal="left" vertical="center" wrapText="1"/>
    </xf>
    <xf numFmtId="0" fontId="73" fillId="0" borderId="0" xfId="0" applyFont="1"/>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7" fillId="0" borderId="0" xfId="0" applyFont="1" applyAlignment="1" applyProtection="1">
      <alignment horizontal="center" vertical="center"/>
      <protection locked="0"/>
    </xf>
    <xf numFmtId="0" fontId="72"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9" fillId="4" borderId="92" xfId="0" applyFont="1" applyFill="1" applyBorder="1" applyAlignment="1">
      <alignment horizontal="center" vertical="center"/>
    </xf>
    <xf numFmtId="0" fontId="79" fillId="4" borderId="92" xfId="0" applyFont="1" applyFill="1" applyBorder="1" applyAlignment="1">
      <alignment horizontal="center" vertical="center" wrapText="1"/>
    </xf>
    <xf numFmtId="0" fontId="79" fillId="4" borderId="92" xfId="0" applyFont="1" applyFill="1" applyBorder="1" applyAlignment="1" applyProtection="1">
      <alignment horizontal="center" vertical="center" wrapText="1"/>
      <protection locked="0"/>
    </xf>
    <xf numFmtId="0" fontId="79" fillId="23" borderId="92" xfId="0" applyFont="1" applyFill="1" applyBorder="1" applyAlignment="1" applyProtection="1">
      <alignment horizontal="center" vertical="center" textRotation="90"/>
      <protection locked="0"/>
    </xf>
    <xf numFmtId="0" fontId="80" fillId="4" borderId="92" xfId="0" applyFont="1" applyFill="1" applyBorder="1" applyAlignment="1">
      <alignment horizontal="center" vertical="center" wrapText="1"/>
    </xf>
    <xf numFmtId="0" fontId="72" fillId="24" borderId="0" xfId="0" applyFont="1" applyFill="1" applyBorder="1"/>
    <xf numFmtId="0" fontId="32" fillId="3" borderId="0" xfId="0" applyFont="1" applyFill="1" applyBorder="1" applyAlignment="1" applyProtection="1">
      <alignment vertical="center"/>
      <protection locked="0"/>
    </xf>
    <xf numFmtId="0" fontId="77" fillId="3" borderId="0" xfId="0" applyFont="1" applyFill="1" applyBorder="1" applyAlignment="1" applyProtection="1">
      <alignment horizontal="center" vertical="center"/>
      <protection locked="0"/>
    </xf>
    <xf numFmtId="0" fontId="72" fillId="3" borderId="0" xfId="0" applyFont="1" applyFill="1" applyBorder="1"/>
    <xf numFmtId="0" fontId="32" fillId="3" borderId="0" xfId="0" applyFont="1" applyFill="1" applyBorder="1"/>
    <xf numFmtId="0" fontId="79" fillId="4" borderId="92" xfId="0" applyFont="1" applyFill="1" applyBorder="1" applyAlignment="1" applyProtection="1">
      <alignment vertical="center" wrapText="1"/>
      <protection locked="0"/>
    </xf>
    <xf numFmtId="0" fontId="79"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79" fillId="4" borderId="92" xfId="0" applyFont="1" applyFill="1" applyBorder="1" applyAlignment="1" applyProtection="1">
      <alignment horizontal="center" vertical="center" wrapText="1"/>
      <protection locked="0"/>
    </xf>
    <xf numFmtId="0" fontId="56" fillId="0" borderId="13" xfId="0" applyFont="1" applyBorder="1" applyAlignment="1">
      <alignment horizontal="center" vertical="center" wrapText="1" readingOrder="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5" fillId="0" borderId="13" xfId="0" applyFont="1" applyBorder="1" applyAlignment="1">
      <alignment vertical="center" wrapText="1"/>
    </xf>
    <xf numFmtId="0" fontId="56" fillId="0" borderId="13" xfId="0" applyFont="1" applyBorder="1" applyAlignment="1">
      <alignment vertical="top" wrapText="1"/>
    </xf>
    <xf numFmtId="0" fontId="56" fillId="0" borderId="13" xfId="0" applyFont="1" applyBorder="1" applyAlignment="1">
      <alignment vertical="center" wrapText="1"/>
    </xf>
    <xf numFmtId="0" fontId="55" fillId="0" borderId="13" xfId="0" applyFont="1" applyBorder="1" applyAlignment="1">
      <alignment horizontal="left" vertical="top" wrapText="1"/>
    </xf>
    <xf numFmtId="0" fontId="51" fillId="0" borderId="79" xfId="0" applyFont="1" applyBorder="1" applyAlignment="1">
      <alignment vertical="center" wrapText="1"/>
    </xf>
    <xf numFmtId="0" fontId="52" fillId="0" borderId="13" xfId="0" applyFont="1" applyBorder="1" applyAlignment="1">
      <alignment horizontal="center" wrapText="1"/>
    </xf>
    <xf numFmtId="0" fontId="84" fillId="0" borderId="13" xfId="0" applyFont="1" applyBorder="1" applyAlignment="1">
      <alignment horizontal="center" wrapText="1"/>
    </xf>
    <xf numFmtId="0" fontId="51" fillId="0" borderId="13" xfId="0" applyFont="1" applyBorder="1" applyAlignment="1">
      <alignment vertical="center" wrapText="1"/>
    </xf>
    <xf numFmtId="0" fontId="50" fillId="0" borderId="13" xfId="0" applyFont="1" applyBorder="1" applyAlignment="1">
      <alignment horizontal="center" wrapText="1"/>
    </xf>
    <xf numFmtId="0" fontId="51" fillId="0" borderId="13" xfId="0" applyFont="1" applyBorder="1" applyAlignment="1">
      <alignment horizontal="center" wrapText="1"/>
    </xf>
    <xf numFmtId="0" fontId="52" fillId="0" borderId="13" xfId="0" applyFont="1" applyBorder="1" applyAlignment="1">
      <alignment horizontal="center"/>
    </xf>
    <xf numFmtId="0" fontId="51" fillId="0" borderId="13" xfId="0" applyFont="1" applyBorder="1" applyAlignment="1">
      <alignment horizontal="center"/>
    </xf>
    <xf numFmtId="16" fontId="51" fillId="0" borderId="13" xfId="0" applyNumberFormat="1" applyFont="1" applyBorder="1" applyAlignment="1">
      <alignment horizontal="center"/>
    </xf>
    <xf numFmtId="0" fontId="47" fillId="20" borderId="0" xfId="0" applyFont="1" applyFill="1" applyAlignment="1" applyProtection="1">
      <alignment horizontal="center" vertical="center" wrapText="1"/>
      <protection locked="0"/>
    </xf>
    <xf numFmtId="9" fontId="0" fillId="0" borderId="82" xfId="0" applyNumberFormat="1" applyBorder="1" applyAlignment="1">
      <alignment horizontal="center"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0" fontId="0" fillId="0" borderId="84" xfId="0" applyBorder="1" applyAlignment="1">
      <alignment horizontal="center" vertical="center" wrapText="1"/>
    </xf>
    <xf numFmtId="0" fontId="57" fillId="0" borderId="88" xfId="0" applyFont="1" applyBorder="1" applyAlignment="1" applyProtection="1">
      <alignment horizontal="left" vertical="top" wrapText="1"/>
      <protection locked="0"/>
    </xf>
    <xf numFmtId="0" fontId="0" fillId="0" borderId="13" xfId="0" applyBorder="1" applyAlignment="1">
      <alignment horizontal="center" vertical="center" wrapText="1"/>
    </xf>
    <xf numFmtId="0" fontId="0" fillId="0" borderId="79" xfId="0" applyBorder="1" applyAlignment="1">
      <alignment horizontal="center" vertical="center" wrapText="1"/>
    </xf>
    <xf numFmtId="0" fontId="27" fillId="3" borderId="13" xfId="0" applyFont="1" applyFill="1" applyBorder="1" applyAlignment="1" applyProtection="1">
      <alignment vertical="center" wrapText="1"/>
      <protection locked="0"/>
    </xf>
    <xf numFmtId="0" fontId="0" fillId="0" borderId="81" xfId="0" applyBorder="1" applyAlignment="1">
      <alignment horizontal="center" vertical="center" wrapText="1"/>
    </xf>
    <xf numFmtId="0" fontId="27" fillId="0" borderId="13" xfId="0" applyFont="1" applyBorder="1" applyAlignment="1" applyProtection="1">
      <alignment vertical="center" wrapText="1"/>
      <protection locked="0"/>
    </xf>
    <xf numFmtId="0" fontId="27" fillId="0" borderId="13" xfId="0" applyFont="1" applyBorder="1" applyAlignment="1" applyProtection="1">
      <alignment horizontal="left" vertical="center" wrapText="1"/>
      <protection locked="0"/>
    </xf>
    <xf numFmtId="0" fontId="27" fillId="0" borderId="13" xfId="0" applyFont="1" applyBorder="1" applyAlignment="1" applyProtection="1">
      <alignment horizontal="left" vertical="top" wrapText="1"/>
      <protection locked="0"/>
    </xf>
    <xf numFmtId="0" fontId="0" fillId="0" borderId="91" xfId="0" applyBorder="1" applyAlignment="1">
      <alignment horizontal="center" vertical="center" wrapText="1"/>
    </xf>
    <xf numFmtId="9" fontId="0" fillId="0" borderId="13" xfId="0" applyNumberFormat="1" applyBorder="1" applyAlignment="1">
      <alignment horizontal="center" vertical="center" wrapText="1"/>
    </xf>
    <xf numFmtId="0" fontId="56" fillId="0" borderId="82" xfId="0" applyFont="1" applyBorder="1" applyAlignment="1">
      <alignment horizontal="left" vertical="center" wrapText="1" readingOrder="1"/>
    </xf>
    <xf numFmtId="0" fontId="86" fillId="21" borderId="13" xfId="0" applyFont="1" applyFill="1" applyBorder="1" applyAlignment="1">
      <alignment horizontal="center" vertical="top" wrapText="1" readingOrder="1"/>
    </xf>
    <xf numFmtId="0" fontId="86" fillId="21" borderId="13" xfId="0" applyFont="1" applyFill="1" applyBorder="1" applyAlignment="1">
      <alignment horizontal="center" vertical="center" wrapText="1" readingOrder="1"/>
    </xf>
    <xf numFmtId="0" fontId="86" fillId="21" borderId="82" xfId="0" applyFont="1" applyFill="1" applyBorder="1" applyAlignment="1">
      <alignment horizontal="center" vertical="top" wrapText="1" readingOrder="1"/>
    </xf>
    <xf numFmtId="0" fontId="86" fillId="21" borderId="82" xfId="0" applyFont="1" applyFill="1" applyBorder="1" applyAlignment="1">
      <alignment horizontal="center" vertical="center" wrapText="1" readingOrder="1"/>
    </xf>
    <xf numFmtId="0" fontId="56" fillId="0" borderId="13" xfId="0" applyFont="1" applyBorder="1" applyAlignment="1">
      <alignment horizontal="left" vertical="center" wrapText="1"/>
    </xf>
    <xf numFmtId="0" fontId="55" fillId="0" borderId="60" xfId="0" applyFont="1" applyBorder="1" applyAlignment="1">
      <alignment horizontal="left" vertical="center" wrapText="1"/>
    </xf>
    <xf numFmtId="0" fontId="55" fillId="0" borderId="82" xfId="0" applyFont="1" applyBorder="1" applyAlignment="1">
      <alignment horizontal="left" vertical="center" wrapText="1"/>
    </xf>
    <xf numFmtId="0" fontId="55" fillId="0" borderId="82" xfId="0" applyFont="1" applyBorder="1" applyAlignment="1">
      <alignment vertical="center" wrapText="1"/>
    </xf>
    <xf numFmtId="0" fontId="87" fillId="22" borderId="84" xfId="0" applyFont="1" applyFill="1" applyBorder="1" applyAlignment="1">
      <alignment horizontal="center" vertical="top" wrapText="1" readingOrder="1"/>
    </xf>
    <xf numFmtId="0" fontId="87" fillId="22" borderId="91" xfId="0" applyFont="1" applyFill="1" applyBorder="1" applyAlignment="1">
      <alignment horizontal="center" vertical="top" wrapText="1" readingOrder="1"/>
    </xf>
    <xf numFmtId="0" fontId="86" fillId="22" borderId="82" xfId="0" applyFont="1" applyFill="1" applyBorder="1" applyAlignment="1">
      <alignment horizontal="center" vertical="top" wrapText="1" readingOrder="1"/>
    </xf>
    <xf numFmtId="0" fontId="8" fillId="0" borderId="13" xfId="0" applyFont="1" applyBorder="1" applyAlignment="1">
      <alignment horizontal="left" vertical="center" wrapText="1"/>
    </xf>
    <xf numFmtId="0" fontId="55" fillId="0" borderId="13" xfId="0" applyFont="1" applyBorder="1" applyAlignment="1">
      <alignment horizontal="left" vertical="center" wrapText="1" readingOrder="1"/>
    </xf>
    <xf numFmtId="0" fontId="8" fillId="0" borderId="13" xfId="0" applyFont="1" applyBorder="1" applyAlignment="1">
      <alignment horizontal="left" vertical="center" wrapText="1" readingOrder="1"/>
    </xf>
    <xf numFmtId="0" fontId="8" fillId="0" borderId="13" xfId="0" applyFont="1" applyBorder="1" applyAlignment="1">
      <alignment vertical="center" wrapText="1"/>
    </xf>
    <xf numFmtId="0" fontId="55" fillId="0" borderId="82" xfId="0" applyFont="1" applyBorder="1" applyAlignment="1">
      <alignment vertical="top" wrapText="1"/>
    </xf>
    <xf numFmtId="0" fontId="55" fillId="0" borderId="78" xfId="0" applyFont="1" applyBorder="1" applyAlignment="1">
      <alignment horizontal="left" vertical="center" wrapText="1"/>
    </xf>
    <xf numFmtId="0" fontId="55" fillId="0" borderId="13" xfId="0" applyFont="1" applyBorder="1" applyAlignment="1">
      <alignment vertical="top" wrapText="1"/>
    </xf>
    <xf numFmtId="0" fontId="88" fillId="0" borderId="13" xfId="0" applyFont="1" applyBorder="1" applyAlignment="1">
      <alignment vertical="center" wrapText="1"/>
    </xf>
    <xf numFmtId="0" fontId="55" fillId="0" borderId="13" xfId="0" applyFont="1" applyBorder="1"/>
    <xf numFmtId="0" fontId="56" fillId="0" borderId="60" xfId="0" applyFont="1" applyBorder="1" applyAlignment="1">
      <alignment vertical="center" wrapText="1"/>
    </xf>
    <xf numFmtId="0" fontId="8" fillId="0" borderId="82" xfId="0" applyFont="1" applyBorder="1" applyAlignment="1">
      <alignment horizontal="left" vertical="center" wrapText="1"/>
    </xf>
    <xf numFmtId="0" fontId="55" fillId="0" borderId="13" xfId="0" applyFont="1" applyBorder="1" applyAlignment="1">
      <alignment horizontal="center"/>
    </xf>
    <xf numFmtId="0" fontId="91" fillId="5" borderId="13" xfId="0" applyFont="1" applyFill="1" applyBorder="1" applyAlignment="1">
      <alignment horizontal="center" vertical="center"/>
    </xf>
    <xf numFmtId="0" fontId="90" fillId="20" borderId="13" xfId="0" applyFont="1" applyFill="1" applyBorder="1" applyAlignment="1">
      <alignment horizontal="center"/>
    </xf>
    <xf numFmtId="0" fontId="90" fillId="20" borderId="13" xfId="0" applyFont="1" applyFill="1" applyBorder="1" applyAlignment="1">
      <alignment vertical="center" wrapText="1"/>
    </xf>
    <xf numFmtId="14" fontId="52" fillId="0" borderId="13" xfId="0" applyNumberFormat="1" applyFont="1" applyBorder="1" applyAlignment="1">
      <alignment horizontal="center" wrapText="1"/>
    </xf>
    <xf numFmtId="0" fontId="51" fillId="0" borderId="13" xfId="0" applyFont="1" applyBorder="1" applyAlignment="1">
      <alignment horizontal="left"/>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9"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6" fillId="0" borderId="82" xfId="0" applyFont="1" applyBorder="1" applyAlignment="1">
      <alignment horizontal="center" vertical="center" wrapText="1" readingOrder="1"/>
    </xf>
    <xf numFmtId="0" fontId="56" fillId="0" borderId="78" xfId="0" applyFont="1" applyBorder="1" applyAlignment="1">
      <alignment horizontal="center" vertical="center" wrapText="1" readingOrder="1"/>
    </xf>
    <xf numFmtId="0" fontId="56" fillId="0" borderId="60" xfId="0" applyFont="1" applyBorder="1" applyAlignment="1">
      <alignment horizontal="center" vertical="center" wrapText="1" readingOrder="1"/>
    </xf>
    <xf numFmtId="0" fontId="56" fillId="0" borderId="13" xfId="0" applyFont="1" applyBorder="1" applyAlignment="1">
      <alignment horizontal="center" vertical="center" wrapText="1" readingOrder="1"/>
    </xf>
    <xf numFmtId="0" fontId="8" fillId="0" borderId="82" xfId="0" applyFont="1" applyBorder="1" applyAlignment="1">
      <alignment horizontal="center" vertical="top" wrapText="1" readingOrder="1"/>
    </xf>
    <xf numFmtId="0" fontId="8" fillId="0" borderId="78" xfId="0" applyFont="1" applyBorder="1" applyAlignment="1">
      <alignment horizontal="center" vertical="top" wrapText="1" readingOrder="1"/>
    </xf>
    <xf numFmtId="0" fontId="56" fillId="0" borderId="82" xfId="0" applyFont="1" applyBorder="1" applyAlignment="1">
      <alignment horizontal="left" vertical="center" wrapText="1" readingOrder="1"/>
    </xf>
    <xf numFmtId="0" fontId="56" fillId="0" borderId="78" xfId="0" applyFont="1" applyBorder="1" applyAlignment="1">
      <alignment horizontal="left" vertical="center" wrapText="1" readingOrder="1"/>
    </xf>
    <xf numFmtId="0" fontId="85" fillId="4" borderId="79" xfId="0" applyFont="1" applyFill="1" applyBorder="1" applyAlignment="1">
      <alignment horizontal="center" vertical="top" wrapText="1" readingOrder="1"/>
    </xf>
    <xf numFmtId="0" fontId="85" fillId="4" borderId="80" xfId="0" applyFont="1" applyFill="1" applyBorder="1" applyAlignment="1">
      <alignment horizontal="center" vertical="top" wrapText="1" readingOrder="1"/>
    </xf>
    <xf numFmtId="0" fontId="85" fillId="4" borderId="81" xfId="0" applyFont="1" applyFill="1" applyBorder="1" applyAlignment="1">
      <alignment horizontal="center" vertical="top" wrapText="1" readingOrder="1"/>
    </xf>
    <xf numFmtId="0" fontId="53" fillId="0" borderId="0" xfId="0" applyFont="1" applyAlignment="1" applyProtection="1">
      <alignment horizontal="center" vertical="center"/>
      <protection locked="0"/>
    </xf>
    <xf numFmtId="0" fontId="47" fillId="20" borderId="0" xfId="0" applyFont="1" applyFill="1" applyAlignment="1" applyProtection="1">
      <alignment horizontal="center" vertical="center" wrapText="1"/>
      <protection locked="0"/>
    </xf>
    <xf numFmtId="0" fontId="47" fillId="20" borderId="0" xfId="0" applyFont="1" applyFill="1" applyAlignment="1" applyProtection="1">
      <alignment horizontal="center" vertical="center"/>
      <protection locked="0"/>
    </xf>
    <xf numFmtId="0" fontId="55"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87" fillId="0" borderId="0" xfId="0" applyFont="1" applyAlignment="1">
      <alignment horizontal="center" wrapText="1"/>
    </xf>
    <xf numFmtId="0" fontId="89" fillId="0" borderId="0" xfId="0" applyFont="1" applyAlignment="1">
      <alignment horizontal="center"/>
    </xf>
    <xf numFmtId="0" fontId="90" fillId="4" borderId="79" xfId="0" applyFont="1" applyFill="1" applyBorder="1" applyAlignment="1">
      <alignment horizontal="center"/>
    </xf>
    <xf numFmtId="0" fontId="90" fillId="4" borderId="80" xfId="0" applyFont="1" applyFill="1" applyBorder="1" applyAlignment="1">
      <alignment horizontal="center"/>
    </xf>
    <xf numFmtId="0" fontId="90" fillId="4" borderId="81" xfId="0" applyFont="1" applyFill="1" applyBorder="1" applyAlignment="1">
      <alignment horizontal="center"/>
    </xf>
    <xf numFmtId="0" fontId="91" fillId="5" borderId="82" xfId="0" applyFont="1" applyFill="1" applyBorder="1" applyAlignment="1">
      <alignment horizontal="center" vertical="center" wrapText="1"/>
    </xf>
    <xf numFmtId="0" fontId="91" fillId="5" borderId="60" xfId="0" applyFont="1" applyFill="1" applyBorder="1" applyAlignment="1">
      <alignment horizontal="center" vertical="center" wrapText="1"/>
    </xf>
    <xf numFmtId="0" fontId="91" fillId="5" borderId="79" xfId="0" applyFont="1" applyFill="1" applyBorder="1" applyAlignment="1">
      <alignment horizontal="center" vertical="center"/>
    </xf>
    <xf numFmtId="0" fontId="91" fillId="5" borderId="80" xfId="0" applyFont="1" applyFill="1" applyBorder="1" applyAlignment="1">
      <alignment horizontal="center" vertical="center"/>
    </xf>
    <xf numFmtId="0" fontId="91"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69" fillId="4" borderId="2" xfId="0" applyFont="1" applyFill="1" applyBorder="1" applyAlignment="1">
      <alignment horizontal="center" vertical="center"/>
    </xf>
    <xf numFmtId="0" fontId="69"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3" xfId="0" applyBorder="1" applyAlignment="1">
      <alignment horizontal="left" vertical="center" wrapText="1"/>
    </xf>
    <xf numFmtId="0" fontId="0" fillId="0" borderId="13" xfId="0" applyBorder="1" applyAlignment="1">
      <alignment horizontal="center" vertical="center"/>
    </xf>
    <xf numFmtId="0" fontId="68"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27" fillId="0" borderId="13" xfId="0" applyFont="1" applyBorder="1" applyAlignment="1" applyProtection="1">
      <alignment horizontal="center" vertical="center" wrapText="1"/>
      <protection locked="0"/>
    </xf>
    <xf numFmtId="0" fontId="68" fillId="0" borderId="82" xfId="0" applyFont="1" applyBorder="1" applyAlignment="1">
      <alignment horizontal="center" vertical="center" wrapText="1"/>
    </xf>
    <xf numFmtId="0" fontId="68" fillId="0" borderId="78" xfId="0" applyFont="1" applyBorder="1" applyAlignment="1">
      <alignment horizontal="center" vertical="center" wrapText="1"/>
    </xf>
    <xf numFmtId="0" fontId="68" fillId="0" borderId="60" xfId="0" applyFont="1"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4" fillId="4" borderId="83"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4" fillId="0" borderId="0" xfId="0" applyFont="1" applyAlignment="1">
      <alignment horizontal="center" vertical="center"/>
    </xf>
    <xf numFmtId="0" fontId="60"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4" fillId="0" borderId="67" xfId="0" applyFont="1" applyBorder="1" applyAlignment="1">
      <alignment horizontal="center" vertical="center" wrapText="1"/>
    </xf>
    <xf numFmtId="0" fontId="74" fillId="0" borderId="68" xfId="0" applyFont="1" applyBorder="1" applyAlignment="1">
      <alignment horizontal="center" vertical="center"/>
    </xf>
    <xf numFmtId="0" fontId="74" fillId="0" borderId="69" xfId="0" applyFont="1" applyBorder="1" applyAlignment="1">
      <alignment horizontal="center" vertical="center"/>
    </xf>
    <xf numFmtId="0" fontId="74" fillId="0" borderId="20" xfId="0" applyFont="1" applyBorder="1" applyAlignment="1">
      <alignment horizontal="center" vertical="center" wrapText="1"/>
    </xf>
    <xf numFmtId="0" fontId="74" fillId="0" borderId="0" xfId="0" applyFont="1" applyBorder="1" applyAlignment="1">
      <alignment horizontal="center" vertical="center"/>
    </xf>
    <xf numFmtId="0" fontId="74" fillId="0" borderId="21" xfId="0" applyFont="1" applyBorder="1" applyAlignment="1">
      <alignment horizontal="center" vertical="center"/>
    </xf>
    <xf numFmtId="0" fontId="74" fillId="0" borderId="20" xfId="0" applyFont="1" applyBorder="1" applyAlignment="1">
      <alignment horizontal="center" vertical="center"/>
    </xf>
    <xf numFmtId="0" fontId="74" fillId="0" borderId="43" xfId="0" applyFont="1" applyBorder="1" applyAlignment="1">
      <alignment horizontal="center" vertical="center"/>
    </xf>
    <xf numFmtId="0" fontId="74" fillId="0" borderId="44" xfId="0" applyFont="1" applyBorder="1" applyAlignment="1">
      <alignment horizontal="center" vertical="center"/>
    </xf>
    <xf numFmtId="0" fontId="74" fillId="0" borderId="45" xfId="0" applyFont="1" applyBorder="1" applyAlignment="1">
      <alignment horizontal="center" vertical="center"/>
    </xf>
    <xf numFmtId="0" fontId="74" fillId="0" borderId="0" xfId="0" applyFont="1" applyAlignment="1">
      <alignment horizontal="center" vertical="center"/>
    </xf>
    <xf numFmtId="0" fontId="76" fillId="25" borderId="70" xfId="0" applyFont="1" applyFill="1" applyBorder="1" applyAlignment="1">
      <alignment horizontal="center" vertical="center" wrapText="1" readingOrder="1"/>
    </xf>
    <xf numFmtId="0" fontId="76" fillId="25" borderId="71" xfId="0" applyFont="1" applyFill="1" applyBorder="1" applyAlignment="1">
      <alignment horizontal="center" vertical="center" wrapText="1" readingOrder="1"/>
    </xf>
    <xf numFmtId="0" fontId="76" fillId="25" borderId="73" xfId="0" applyFont="1" applyFill="1" applyBorder="1" applyAlignment="1">
      <alignment horizontal="center" vertical="center" wrapText="1" readingOrder="1"/>
    </xf>
    <xf numFmtId="0" fontId="76" fillId="25" borderId="0" xfId="0" applyFont="1" applyFill="1" applyAlignment="1">
      <alignment horizontal="center" vertical="center" wrapText="1" readingOrder="1"/>
    </xf>
    <xf numFmtId="0" fontId="76" fillId="25" borderId="74" xfId="0" applyFont="1" applyFill="1" applyBorder="1" applyAlignment="1">
      <alignment horizontal="center" vertical="center" wrapText="1" readingOrder="1"/>
    </xf>
    <xf numFmtId="0" fontId="76" fillId="25" borderId="75" xfId="0" applyFont="1" applyFill="1" applyBorder="1" applyAlignment="1">
      <alignment horizontal="center" vertical="center" wrapText="1" readingOrder="1"/>
    </xf>
    <xf numFmtId="0" fontId="76" fillId="25" borderId="76" xfId="0" applyFont="1" applyFill="1" applyBorder="1" applyAlignment="1">
      <alignment horizontal="center" vertical="center" wrapText="1" readingOrder="1"/>
    </xf>
    <xf numFmtId="0" fontId="76"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6" fillId="8" borderId="70" xfId="0" applyFont="1" applyFill="1" applyBorder="1" applyAlignment="1">
      <alignment horizontal="center" vertical="center" wrapText="1" readingOrder="1"/>
    </xf>
    <xf numFmtId="0" fontId="76" fillId="8" borderId="71" xfId="0" applyFont="1" applyFill="1" applyBorder="1" applyAlignment="1">
      <alignment horizontal="center" vertical="center" wrapText="1" readingOrder="1"/>
    </xf>
    <xf numFmtId="0" fontId="76" fillId="8" borderId="73" xfId="0" applyFont="1" applyFill="1" applyBorder="1" applyAlignment="1">
      <alignment horizontal="center" vertical="center" wrapText="1" readingOrder="1"/>
    </xf>
    <xf numFmtId="0" fontId="76" fillId="8" borderId="0" xfId="0" applyFont="1" applyFill="1" applyAlignment="1">
      <alignment horizontal="center" vertical="center" wrapText="1" readingOrder="1"/>
    </xf>
    <xf numFmtId="0" fontId="76" fillId="8" borderId="74" xfId="0" applyFont="1" applyFill="1" applyBorder="1" applyAlignment="1">
      <alignment horizontal="center" vertical="center" wrapText="1" readingOrder="1"/>
    </xf>
    <xf numFmtId="0" fontId="76" fillId="8" borderId="75" xfId="0" applyFont="1" applyFill="1" applyBorder="1" applyAlignment="1">
      <alignment horizontal="center" vertical="center" wrapText="1" readingOrder="1"/>
    </xf>
    <xf numFmtId="0" fontId="76" fillId="8" borderId="76" xfId="0" applyFont="1" applyFill="1" applyBorder="1" applyAlignment="1">
      <alignment horizontal="center" vertical="center" wrapText="1" readingOrder="1"/>
    </xf>
    <xf numFmtId="0" fontId="76"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4" fillId="0" borderId="68" xfId="0" applyFont="1" applyBorder="1" applyAlignment="1">
      <alignment horizontal="center" vertical="center" wrapText="1"/>
    </xf>
    <xf numFmtId="0" fontId="2" fillId="0" borderId="0" xfId="0" applyFont="1" applyAlignment="1">
      <alignment horizontal="center" vertical="center" wrapText="1"/>
    </xf>
    <xf numFmtId="0" fontId="75"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5" fillId="14" borderId="0" xfId="0" applyFont="1" applyFill="1" applyAlignment="1">
      <alignment horizontal="center" vertical="center" textRotation="90" wrapText="1" readingOrder="1"/>
    </xf>
    <xf numFmtId="0" fontId="75" fillId="14" borderId="21" xfId="0" applyFont="1" applyFill="1" applyBorder="1" applyAlignment="1">
      <alignment horizontal="center" vertical="center" textRotation="90" wrapText="1" readingOrder="1"/>
    </xf>
    <xf numFmtId="0" fontId="76" fillId="16" borderId="70" xfId="0" applyFont="1" applyFill="1" applyBorder="1" applyAlignment="1">
      <alignment horizontal="center" vertical="center" wrapText="1" readingOrder="1"/>
    </xf>
    <xf numFmtId="0" fontId="76" fillId="16" borderId="71" xfId="0" applyFont="1" applyFill="1" applyBorder="1" applyAlignment="1">
      <alignment horizontal="center" vertical="center" wrapText="1" readingOrder="1"/>
    </xf>
    <xf numFmtId="0" fontId="76" fillId="16" borderId="72" xfId="0" applyFont="1" applyFill="1" applyBorder="1" applyAlignment="1">
      <alignment horizontal="center" vertical="center" wrapText="1" readingOrder="1"/>
    </xf>
    <xf numFmtId="0" fontId="76" fillId="16" borderId="73" xfId="0" applyFont="1" applyFill="1" applyBorder="1" applyAlignment="1">
      <alignment horizontal="center" vertical="center" wrapText="1" readingOrder="1"/>
    </xf>
    <xf numFmtId="0" fontId="76" fillId="16" borderId="0" xfId="0" applyFont="1" applyFill="1" applyAlignment="1">
      <alignment horizontal="center" vertical="center" wrapText="1" readingOrder="1"/>
    </xf>
    <xf numFmtId="0" fontId="76" fillId="16" borderId="74" xfId="0" applyFont="1" applyFill="1" applyBorder="1" applyAlignment="1">
      <alignment horizontal="center" vertical="center" wrapText="1" readingOrder="1"/>
    </xf>
    <xf numFmtId="0" fontId="76" fillId="16" borderId="75" xfId="0" applyFont="1" applyFill="1" applyBorder="1" applyAlignment="1">
      <alignment horizontal="center" vertical="center" wrapText="1" readingOrder="1"/>
    </xf>
    <xf numFmtId="0" fontId="76" fillId="16" borderId="76" xfId="0" applyFont="1" applyFill="1" applyBorder="1" applyAlignment="1">
      <alignment horizontal="center" vertical="center" wrapText="1" readingOrder="1"/>
    </xf>
    <xf numFmtId="0" fontId="76" fillId="16" borderId="77" xfId="0" applyFont="1" applyFill="1" applyBorder="1" applyAlignment="1">
      <alignment horizontal="center" vertical="center" wrapText="1" readingOrder="1"/>
    </xf>
    <xf numFmtId="0" fontId="76" fillId="15" borderId="70" xfId="0" applyFont="1" applyFill="1" applyBorder="1" applyAlignment="1">
      <alignment horizontal="center" vertical="center" wrapText="1" readingOrder="1"/>
    </xf>
    <xf numFmtId="0" fontId="76" fillId="15" borderId="71" xfId="0" applyFont="1" applyFill="1" applyBorder="1" applyAlignment="1">
      <alignment horizontal="center" vertical="center" wrapText="1" readingOrder="1"/>
    </xf>
    <xf numFmtId="0" fontId="76" fillId="15" borderId="73" xfId="0" applyFont="1" applyFill="1" applyBorder="1" applyAlignment="1">
      <alignment horizontal="center" vertical="center" wrapText="1" readingOrder="1"/>
    </xf>
    <xf numFmtId="0" fontId="76" fillId="15" borderId="0" xfId="0" applyFont="1" applyFill="1" applyAlignment="1">
      <alignment horizontal="center" vertical="center" wrapText="1" readingOrder="1"/>
    </xf>
    <xf numFmtId="0" fontId="76" fillId="15" borderId="75" xfId="0" applyFont="1" applyFill="1" applyBorder="1" applyAlignment="1">
      <alignment horizontal="center" vertical="center" wrapText="1" readingOrder="1"/>
    </xf>
    <xf numFmtId="0" fontId="76"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9" fillId="4" borderId="94" xfId="0" applyFont="1" applyFill="1" applyBorder="1" applyAlignment="1">
      <alignment horizontal="center" vertical="center"/>
    </xf>
    <xf numFmtId="0" fontId="79" fillId="4" borderId="104" xfId="0" applyFont="1" applyFill="1" applyBorder="1" applyAlignment="1">
      <alignment horizontal="center" vertical="center"/>
    </xf>
    <xf numFmtId="0" fontId="79" fillId="4" borderId="95" xfId="0" applyFont="1" applyFill="1" applyBorder="1" applyAlignment="1">
      <alignment horizontal="center" vertical="center"/>
    </xf>
    <xf numFmtId="0" fontId="79" fillId="23" borderId="92" xfId="0" applyFont="1" applyFill="1" applyBorder="1" applyAlignment="1" applyProtection="1">
      <alignment horizontal="center" vertical="center" wrapText="1"/>
      <protection locked="0"/>
    </xf>
    <xf numFmtId="0" fontId="79" fillId="4" borderId="92" xfId="0" applyFont="1" applyFill="1" applyBorder="1" applyAlignment="1" applyProtection="1">
      <alignment horizontal="center" vertical="center" wrapText="1"/>
      <protection locked="0"/>
    </xf>
    <xf numFmtId="0" fontId="81" fillId="4" borderId="2" xfId="0" applyFont="1" applyFill="1" applyBorder="1" applyAlignment="1">
      <alignment horizontal="center" vertical="center" wrapText="1"/>
    </xf>
    <xf numFmtId="0" fontId="81" fillId="4" borderId="105" xfId="0" applyFont="1" applyFill="1" applyBorder="1" applyAlignment="1">
      <alignment horizontal="center" vertical="center" wrapText="1"/>
    </xf>
    <xf numFmtId="0" fontId="81" fillId="4" borderId="0" xfId="0" applyFont="1" applyFill="1" applyBorder="1" applyAlignment="1">
      <alignment horizontal="center" vertical="center" wrapText="1"/>
    </xf>
    <xf numFmtId="0" fontId="81" fillId="4" borderId="90" xfId="0" applyFont="1" applyFill="1" applyBorder="1" applyAlignment="1">
      <alignment horizontal="center" vertical="center" wrapText="1"/>
    </xf>
    <xf numFmtId="0" fontId="80" fillId="4" borderId="93" xfId="0" applyFont="1" applyFill="1" applyBorder="1" applyAlignment="1">
      <alignment horizontal="center" vertical="center" wrapText="1"/>
    </xf>
    <xf numFmtId="0" fontId="80" fillId="4" borderId="96" xfId="0" applyFont="1" applyFill="1" applyBorder="1" applyAlignment="1">
      <alignment horizontal="center" vertical="center" wrapText="1"/>
    </xf>
    <xf numFmtId="0" fontId="80" fillId="4" borderId="94" xfId="0" applyFont="1" applyFill="1" applyBorder="1" applyAlignment="1">
      <alignment horizontal="center" vertical="center" wrapText="1"/>
    </xf>
    <xf numFmtId="0" fontId="80" fillId="4" borderId="95" xfId="0" applyFont="1" applyFill="1" applyBorder="1" applyAlignment="1">
      <alignment horizontal="center" vertical="center" wrapText="1"/>
    </xf>
    <xf numFmtId="0" fontId="79" fillId="4" borderId="94" xfId="0" applyFont="1" applyFill="1" applyBorder="1" applyAlignment="1" applyProtection="1">
      <alignment horizontal="center" vertical="center" wrapText="1"/>
      <protection locked="0"/>
    </xf>
    <xf numFmtId="0" fontId="72" fillId="24" borderId="102" xfId="0" applyFont="1" applyFill="1" applyBorder="1" applyAlignment="1">
      <alignment horizontal="center"/>
    </xf>
    <xf numFmtId="0" fontId="72" fillId="24" borderId="103" xfId="0" applyFont="1" applyFill="1" applyBorder="1" applyAlignment="1">
      <alignment horizontal="center"/>
    </xf>
    <xf numFmtId="1" fontId="78" fillId="0" borderId="97" xfId="0" applyNumberFormat="1" applyFont="1" applyBorder="1" applyAlignment="1" applyProtection="1">
      <alignment horizontal="center" vertical="center" wrapText="1"/>
      <protection locked="0"/>
    </xf>
    <xf numFmtId="1" fontId="78" fillId="0" borderId="99" xfId="0" applyNumberFormat="1" applyFont="1" applyBorder="1" applyAlignment="1" applyProtection="1">
      <alignment horizontal="center" vertical="center" wrapText="1"/>
      <protection locked="0"/>
    </xf>
    <xf numFmtId="1" fontId="78" fillId="0" borderId="100" xfId="0" applyNumberFormat="1" applyFont="1" applyBorder="1" applyAlignment="1" applyProtection="1">
      <alignment horizontal="center" vertical="center" wrapText="1"/>
      <protection locked="0"/>
    </xf>
    <xf numFmtId="0" fontId="78" fillId="0" borderId="98" xfId="0" applyFont="1" applyBorder="1" applyAlignment="1" applyProtection="1">
      <alignment horizontal="left" vertical="center" wrapText="1"/>
      <protection locked="0"/>
    </xf>
    <xf numFmtId="0" fontId="78" fillId="0" borderId="78" xfId="0" applyFont="1" applyBorder="1" applyAlignment="1" applyProtection="1">
      <alignment horizontal="left" vertical="center" wrapText="1"/>
      <protection locked="0"/>
    </xf>
    <xf numFmtId="0" fontId="78" fillId="0" borderId="101" xfId="0" applyFont="1" applyBorder="1" applyAlignment="1" applyProtection="1">
      <alignment horizontal="left" vertical="center" wrapText="1"/>
      <protection locked="0"/>
    </xf>
    <xf numFmtId="0" fontId="78" fillId="0" borderId="98" xfId="0" applyFont="1" applyBorder="1" applyAlignment="1" applyProtection="1">
      <alignment horizontal="center" vertical="center" wrapText="1"/>
      <protection locked="0"/>
    </xf>
    <xf numFmtId="0" fontId="78" fillId="0" borderId="78" xfId="0" applyFont="1" applyBorder="1" applyAlignment="1" applyProtection="1">
      <alignment horizontal="center" vertical="center" wrapText="1"/>
      <protection locked="0"/>
    </xf>
    <xf numFmtId="0" fontId="78" fillId="0" borderId="101" xfId="0" applyFont="1" applyBorder="1" applyAlignment="1" applyProtection="1">
      <alignment horizontal="center" vertical="center" wrapText="1"/>
      <protection locked="0"/>
    </xf>
    <xf numFmtId="0" fontId="32" fillId="0" borderId="98" xfId="0"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0" fontId="32" fillId="0" borderId="98"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8" fillId="0" borderId="88" xfId="0" applyNumberFormat="1" applyFont="1" applyBorder="1" applyAlignment="1">
      <alignment horizontal="center" vertical="center"/>
    </xf>
    <xf numFmtId="0" fontId="78" fillId="0" borderId="13" xfId="0" applyFont="1" applyBorder="1" applyAlignment="1">
      <alignment horizontal="center" vertical="center"/>
    </xf>
    <xf numFmtId="0" fontId="78" fillId="0" borderId="65" xfId="0" applyFont="1" applyBorder="1" applyAlignment="1">
      <alignment horizontal="center" vertical="center"/>
    </xf>
    <xf numFmtId="0" fontId="32" fillId="0" borderId="98" xfId="0" applyFont="1" applyBorder="1" applyAlignment="1">
      <alignment horizontal="center" wrapText="1"/>
    </xf>
    <xf numFmtId="0" fontId="32" fillId="0" borderId="78" xfId="0" applyFont="1" applyBorder="1" applyAlignment="1">
      <alignment horizontal="center" wrapText="1"/>
    </xf>
    <xf numFmtId="0" fontId="32" fillId="0" borderId="101" xfId="0" applyFont="1" applyBorder="1" applyAlignment="1">
      <alignment horizontal="center" wrapText="1"/>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78" fillId="0" borderId="98" xfId="0" applyFont="1" applyBorder="1" applyAlignment="1" applyProtection="1">
      <alignment horizontal="center" vertical="center"/>
      <protection locked="0"/>
    </xf>
    <xf numFmtId="0" fontId="78" fillId="0" borderId="78" xfId="0" applyFont="1" applyBorder="1" applyAlignment="1" applyProtection="1">
      <alignment horizontal="center" vertical="center"/>
      <protection locked="0"/>
    </xf>
    <xf numFmtId="0" fontId="78" fillId="0" borderId="101" xfId="0" applyFont="1" applyBorder="1" applyAlignment="1" applyProtection="1">
      <alignment horizontal="center" vertical="center"/>
      <protection locked="0"/>
    </xf>
    <xf numFmtId="0" fontId="78" fillId="0" borderId="88" xfId="0" applyFont="1" applyBorder="1" applyAlignment="1" applyProtection="1">
      <alignment horizontal="center" vertical="center"/>
      <protection locked="0"/>
    </xf>
    <xf numFmtId="0" fontId="78" fillId="0" borderId="13" xfId="0" applyFont="1" applyBorder="1" applyAlignment="1" applyProtection="1">
      <alignment horizontal="center" vertical="center"/>
      <protection locked="0"/>
    </xf>
    <xf numFmtId="0" fontId="78" fillId="0" borderId="65"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8"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 fontId="78" fillId="0" borderId="78" xfId="0" applyNumberFormat="1" applyFont="1" applyBorder="1" applyAlignment="1" applyProtection="1">
      <alignment horizontal="center" vertical="center" wrapText="1"/>
      <protection locked="0"/>
    </xf>
    <xf numFmtId="1" fontId="78" fillId="0" borderId="101" xfId="0" applyNumberFormat="1" applyFont="1" applyBorder="1" applyAlignment="1" applyProtection="1">
      <alignment horizontal="center" vertical="center" wrapText="1"/>
      <protection locked="0"/>
    </xf>
    <xf numFmtId="14" fontId="32" fillId="0" borderId="98" xfId="0" applyNumberFormat="1" applyFont="1" applyBorder="1" applyAlignment="1">
      <alignment horizontal="center" vertical="center"/>
    </xf>
  </cellXfs>
  <cellStyles count="3">
    <cellStyle name="Normal" xfId="0" builtinId="0"/>
    <cellStyle name="Normal - Style1 2" xfId="1" xr:uid="{35D94056-BF35-4158-BB16-A1EB5C865F0B}"/>
    <cellStyle name="Normal 2 2" xfId="2" xr:uid="{FE1153A4-41A7-40DC-9196-9B2002F1B165}"/>
  </cellStyles>
  <dxfs count="2877">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ill>
        <patternFill>
          <bgColor rgb="FFFF0000"/>
        </patternFill>
      </fill>
    </dxf>
    <dxf>
      <fill>
        <patternFill>
          <bgColor theme="5" tint="0.39994506668294322"/>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8513"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7959726" y="447675"/>
          <a:ext cx="1800224" cy="28575"/>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7</xdr:col>
      <xdr:colOff>252412</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C52A716F-948D-4BA9-B804-73286E57784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310075</xdr:colOff>
      <xdr:row>1</xdr:row>
      <xdr:rowOff>220394</xdr:rowOff>
    </xdr:from>
    <xdr:ext cx="2156460" cy="5844540"/>
    <xdr:sp macro="" textlink="">
      <xdr:nvSpPr>
        <xdr:cNvPr id="10" name="CuadroTexto 9">
          <a:extLst>
            <a:ext uri="{FF2B5EF4-FFF2-40B4-BE49-F238E27FC236}">
              <a16:creationId xmlns:a16="http://schemas.microsoft.com/office/drawing/2014/main" id="{53D4C2DD-ED12-4527-9DFE-B8B11138FCC6}"/>
            </a:ext>
          </a:extLst>
        </xdr:cNvPr>
        <xdr:cNvSpPr txBox="1"/>
      </xdr:nvSpPr>
      <xdr:spPr>
        <a:xfrm>
          <a:off x="11492425" y="477569"/>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id="{34090F82-3492-49BE-8FA9-48ED1008258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3A9C850D-F432-4EA7-8584-F3E67A7E376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olozadag\Desktop\Calidad%202019\Calidad2021\Riesgos\Matriz%20de%20Riesgos%20SIGCMA%205x5%20Planeaci&#243;nEstrateg&#237;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olozadag\Desktop\Calidad%202019\Calidad2021\Riesgos\Matriz%20de%20Riesgos%20SIGCMA%205x5%20ReordenamientoJudicial.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04MaRiesgos5x5%20Formaci&#243;nJudici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olozadag\AppData\Local\Temp\Rar$DIa14376.5299\6.1%20Matriz%20de%20Riesgos-%20Planeaci&#243;n%20Estrat&#233;g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Clasificación Riesgo"/>
      <sheetName val="Tabla probabilidad"/>
      <sheetName val="Tabla Impacto"/>
      <sheetName val="Tabla Valoración de Controles"/>
      <sheetName val="Matriz de Calor"/>
      <sheetName val="Hoja1"/>
      <sheetName val="LISTA"/>
      <sheetName val="Mapa Final"/>
      <sheetName val="Seguimiento 1 Trimestre"/>
      <sheetName val="Seguimiento 2 Trimestre"/>
      <sheetName val="Seguimiento 3 Trimestre "/>
      <sheetName val="Seguimiento 4 Trimestre "/>
    </sheetNames>
    <sheetDataSet>
      <sheetData sheetId="0"/>
      <sheetData sheetId="1"/>
      <sheetData sheetId="2"/>
      <sheetData sheetId="3"/>
      <sheetData sheetId="4"/>
      <sheetData sheetId="5">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6"/>
      <sheetData sheetId="7"/>
      <sheetData sheetId="8"/>
      <sheetData sheetId="9">
        <row r="4">
          <cell r="B4" t="str">
            <v>Muy BajaLeve</v>
          </cell>
          <cell r="C4" t="str">
            <v>Bajo</v>
          </cell>
        </row>
        <row r="5">
          <cell r="B5" t="str">
            <v>Muy BajaMenor</v>
          </cell>
          <cell r="C5" t="str">
            <v>Bajo</v>
          </cell>
        </row>
        <row r="6">
          <cell r="B6" t="str">
            <v>Muy BajaModerado</v>
          </cell>
          <cell r="C6" t="str">
            <v>Moderado</v>
          </cell>
        </row>
        <row r="7">
          <cell r="B7" t="str">
            <v>Muy BajaMayor</v>
          </cell>
          <cell r="C7" t="str">
            <v xml:space="preserve">Alto </v>
          </cell>
        </row>
        <row r="8">
          <cell r="B8" t="str">
            <v>Muy BajaCatastrófico</v>
          </cell>
          <cell r="C8" t="str">
            <v>Extremo</v>
          </cell>
        </row>
        <row r="9">
          <cell r="B9" t="str">
            <v>BajaLeve</v>
          </cell>
          <cell r="C9" t="str">
            <v>Bajo</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sheetName val="Tabla Valoración de Controles"/>
      <sheetName val="Matriz de Calor"/>
      <sheetName val="Hoja1"/>
      <sheetName val="LISTA"/>
      <sheetName val="Seguimiento 1 Trimestre"/>
      <sheetName val="Seguimiento 2 Trimestre"/>
      <sheetName val="Seguimiento 3 Trimestre "/>
      <sheetName val="Seguimiento 4 Trimestre "/>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sheetData sheetId="9"/>
      <sheetData sheetId="10">
        <row r="4">
          <cell r="B4" t="str">
            <v>Muy BajaLeve</v>
          </cell>
          <cell r="C4" t="str">
            <v>Bajo</v>
          </cell>
        </row>
        <row r="5">
          <cell r="B5" t="str">
            <v>Muy BajaMenor</v>
          </cell>
          <cell r="C5" t="str">
            <v>Bajo</v>
          </cell>
        </row>
        <row r="6">
          <cell r="B6" t="str">
            <v>Muy BajaModerado</v>
          </cell>
          <cell r="C6" t="str">
            <v>Moderado</v>
          </cell>
        </row>
        <row r="7">
          <cell r="B7" t="str">
            <v>Muy BajaMayor</v>
          </cell>
          <cell r="C7" t="str">
            <v xml:space="preserve">Alto </v>
          </cell>
        </row>
        <row r="8">
          <cell r="B8" t="str">
            <v>Muy BajaCatastrófico</v>
          </cell>
          <cell r="C8" t="str">
            <v>Extremo</v>
          </cell>
        </row>
        <row r="9">
          <cell r="B9" t="str">
            <v>BajaLeve</v>
          </cell>
          <cell r="C9" t="str">
            <v>Bajo</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364">
      <pivotArea field="1" type="button" dataOnly="0" labelOnly="1" outline="0" axis="axisRow" fieldPosition="1"/>
    </format>
    <format dxfId="2363">
      <pivotArea dataOnly="0" labelOnly="1" outline="0" fieldPosition="0">
        <references count="1">
          <reference field="0" count="1">
            <x v="0"/>
          </reference>
        </references>
      </pivotArea>
    </format>
    <format dxfId="2362">
      <pivotArea dataOnly="0" labelOnly="1" outline="0" fieldPosition="0">
        <references count="1">
          <reference field="0" count="1">
            <x v="1"/>
          </reference>
        </references>
      </pivotArea>
    </format>
    <format dxfId="2361">
      <pivotArea dataOnly="0" labelOnly="1" outline="0" fieldPosition="0">
        <references count="2">
          <reference field="0" count="1" selected="0">
            <x v="0"/>
          </reference>
          <reference field="1" count="5">
            <x v="0"/>
            <x v="6"/>
            <x v="7"/>
            <x v="8"/>
            <x v="9"/>
          </reference>
        </references>
      </pivotArea>
    </format>
    <format dxfId="2360">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359" dataDxfId="2358">
  <autoFilter ref="B237:C247" xr:uid="{00000000-0009-0000-0100-000001000000}"/>
  <tableColumns count="2">
    <tableColumn id="1" xr3:uid="{A0349234-F02A-492A-9A80-ED44E1EC4FF0}" name="Criterios" dataDxfId="2357"/>
    <tableColumn id="2" xr3:uid="{B9F25166-5D8D-4E4E-96B0-E759CC81BF3C}" name="Subcriterios" dataDxfId="235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3" workbookViewId="0">
      <selection activeCell="J9" sqref="J9"/>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77" t="s">
        <v>186</v>
      </c>
      <c r="B1" s="277"/>
      <c r="C1" s="277"/>
      <c r="D1" s="277"/>
      <c r="E1" s="277"/>
      <c r="F1" s="277"/>
    </row>
    <row r="5" spans="1:9">
      <c r="D5" s="95"/>
      <c r="E5" s="95"/>
      <c r="F5" s="95"/>
      <c r="G5" s="95"/>
      <c r="H5" s="95"/>
    </row>
    <row r="6" spans="1:9">
      <c r="D6" s="95"/>
      <c r="E6" s="95"/>
      <c r="F6" s="95"/>
      <c r="G6" s="95"/>
      <c r="H6" s="95"/>
    </row>
    <row r="7" spans="1:9" ht="33.75">
      <c r="A7" s="278" t="s">
        <v>215</v>
      </c>
      <c r="B7" s="278"/>
      <c r="C7" s="278"/>
      <c r="D7" s="278"/>
      <c r="E7" s="278"/>
      <c r="F7" s="278"/>
      <c r="G7" s="278"/>
      <c r="H7" s="278"/>
      <c r="I7" s="278"/>
    </row>
    <row r="9" spans="1:9" s="87" customFormat="1" ht="81.75" customHeight="1">
      <c r="A9" s="88" t="s">
        <v>216</v>
      </c>
      <c r="B9" s="279" t="s">
        <v>557</v>
      </c>
      <c r="C9" s="279"/>
      <c r="D9" s="279"/>
      <c r="E9" s="279"/>
      <c r="F9" s="279"/>
      <c r="G9" s="279"/>
      <c r="H9" s="279"/>
      <c r="I9" s="279"/>
    </row>
    <row r="10" spans="1:9" s="87" customFormat="1" ht="16.7" customHeight="1">
      <c r="A10" s="93"/>
      <c r="B10" s="94"/>
      <c r="C10" s="94"/>
      <c r="D10" s="93"/>
      <c r="E10" s="92"/>
    </row>
    <row r="11" spans="1:9" s="87" customFormat="1" ht="84" customHeight="1">
      <c r="A11" s="88" t="s">
        <v>184</v>
      </c>
      <c r="B11" s="89" t="s">
        <v>183</v>
      </c>
      <c r="C11" s="276" t="s">
        <v>439</v>
      </c>
      <c r="D11" s="276"/>
      <c r="E11" s="276"/>
      <c r="F11" s="276"/>
      <c r="G11" s="276"/>
      <c r="H11" s="276"/>
      <c r="I11" s="276"/>
    </row>
    <row r="12" spans="1:9" ht="32.25" customHeight="1">
      <c r="A12" s="91"/>
    </row>
    <row r="13" spans="1:9" ht="32.25" customHeight="1">
      <c r="A13" s="90" t="s">
        <v>185</v>
      </c>
      <c r="B13" s="276"/>
      <c r="C13" s="276"/>
      <c r="D13" s="276"/>
      <c r="E13" s="276"/>
      <c r="F13" s="276"/>
      <c r="G13" s="276"/>
      <c r="H13" s="276"/>
      <c r="I13" s="276"/>
    </row>
    <row r="14" spans="1:9" s="87" customFormat="1" ht="69" customHeight="1">
      <c r="A14" s="90" t="s">
        <v>182</v>
      </c>
      <c r="B14" s="276" t="s">
        <v>179</v>
      </c>
      <c r="C14" s="276"/>
      <c r="D14" s="276"/>
      <c r="E14" s="276"/>
      <c r="F14" s="276"/>
      <c r="G14" s="276"/>
      <c r="H14" s="276"/>
      <c r="I14" s="276"/>
    </row>
    <row r="15" spans="1:9" s="87" customFormat="1" ht="54" customHeight="1">
      <c r="A15" s="90" t="s">
        <v>181</v>
      </c>
      <c r="B15" s="276"/>
      <c r="C15" s="276"/>
      <c r="D15" s="276"/>
      <c r="E15" s="276"/>
      <c r="F15" s="276"/>
      <c r="G15" s="276"/>
      <c r="H15" s="276"/>
      <c r="I15" s="276"/>
    </row>
    <row r="16" spans="1:9" s="87" customFormat="1" ht="54" customHeight="1">
      <c r="A16" s="88" t="s">
        <v>180</v>
      </c>
      <c r="B16" s="276"/>
      <c r="C16" s="276"/>
      <c r="D16" s="276"/>
      <c r="E16" s="276"/>
      <c r="F16" s="276"/>
      <c r="G16" s="276"/>
      <c r="H16" s="276"/>
      <c r="I16" s="276"/>
    </row>
    <row r="18" spans="1:9" s="87" customFormat="1" ht="54.75" customHeight="1">
      <c r="A18" s="88" t="s">
        <v>178</v>
      </c>
      <c r="B18" s="275">
        <v>44701</v>
      </c>
      <c r="C18" s="275"/>
      <c r="D18" s="275"/>
      <c r="E18" s="275"/>
      <c r="F18" s="275"/>
      <c r="G18" s="275"/>
      <c r="H18" s="275"/>
      <c r="I18" s="275"/>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8" workbookViewId="0">
      <selection activeCell="AT50" sqref="AT50"/>
    </sheetView>
  </sheetViews>
  <sheetFormatPr baseColWidth="10"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52" t="s">
        <v>350</v>
      </c>
      <c r="C4" s="452"/>
      <c r="D4" s="452"/>
      <c r="E4" s="452"/>
      <c r="F4" s="452"/>
      <c r="G4" s="452"/>
      <c r="H4" s="452"/>
      <c r="I4" s="452"/>
      <c r="J4" s="453" t="s">
        <v>8</v>
      </c>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T4" s="454" t="s">
        <v>25</v>
      </c>
      <c r="AU4" s="454"/>
    </row>
    <row r="5" spans="2:47">
      <c r="B5" s="452"/>
      <c r="C5" s="452"/>
      <c r="D5" s="452"/>
      <c r="E5" s="452"/>
      <c r="F5" s="452"/>
      <c r="G5" s="452"/>
      <c r="H5" s="452"/>
      <c r="I5" s="452"/>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T5" s="454"/>
      <c r="AU5" s="454"/>
    </row>
    <row r="6" spans="2:47">
      <c r="B6" s="452"/>
      <c r="C6" s="452"/>
      <c r="D6" s="452"/>
      <c r="E6" s="452"/>
      <c r="F6" s="452"/>
      <c r="G6" s="452"/>
      <c r="H6" s="452"/>
      <c r="I6" s="452"/>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T6" s="454"/>
      <c r="AU6" s="454"/>
    </row>
    <row r="7" spans="2:47" ht="15.75" thickBot="1"/>
    <row r="8" spans="2:47" ht="15.75">
      <c r="B8" s="455" t="s">
        <v>109</v>
      </c>
      <c r="C8" s="455"/>
      <c r="D8" s="456"/>
      <c r="E8" s="422" t="s">
        <v>160</v>
      </c>
      <c r="F8" s="423"/>
      <c r="G8" s="423"/>
      <c r="H8" s="423"/>
      <c r="I8" s="424"/>
      <c r="J8" s="50" t="s">
        <v>347</v>
      </c>
      <c r="K8" s="51" t="s">
        <v>347</v>
      </c>
      <c r="L8" s="51" t="s">
        <v>347</v>
      </c>
      <c r="M8" s="51" t="s">
        <v>347</v>
      </c>
      <c r="N8" s="51" t="s">
        <v>347</v>
      </c>
      <c r="O8" s="52" t="s">
        <v>347</v>
      </c>
      <c r="P8" s="50" t="s">
        <v>347</v>
      </c>
      <c r="Q8" s="51" t="s">
        <v>347</v>
      </c>
      <c r="R8" s="51" t="s">
        <v>347</v>
      </c>
      <c r="S8" s="51" t="s">
        <v>347</v>
      </c>
      <c r="T8" s="51" t="s">
        <v>347</v>
      </c>
      <c r="U8" s="52" t="s">
        <v>347</v>
      </c>
      <c r="V8" s="50" t="s">
        <v>347</v>
      </c>
      <c r="W8" s="51" t="s">
        <v>347</v>
      </c>
      <c r="X8" s="51" t="s">
        <v>347</v>
      </c>
      <c r="Y8" s="51" t="s">
        <v>347</v>
      </c>
      <c r="Z8" s="51" t="s">
        <v>347</v>
      </c>
      <c r="AA8" s="52" t="s">
        <v>347</v>
      </c>
      <c r="AB8" s="50" t="s">
        <v>347</v>
      </c>
      <c r="AC8" s="51" t="s">
        <v>347</v>
      </c>
      <c r="AD8" s="51" t="s">
        <v>347</v>
      </c>
      <c r="AE8" s="51" t="s">
        <v>347</v>
      </c>
      <c r="AF8" s="51" t="s">
        <v>347</v>
      </c>
      <c r="AG8" s="52" t="s">
        <v>347</v>
      </c>
      <c r="AH8" s="53" t="s">
        <v>347</v>
      </c>
      <c r="AI8" s="54" t="s">
        <v>347</v>
      </c>
      <c r="AJ8" s="54" t="s">
        <v>347</v>
      </c>
      <c r="AK8" s="54" t="s">
        <v>347</v>
      </c>
      <c r="AL8" s="54" t="s">
        <v>347</v>
      </c>
      <c r="AN8" s="457" t="s">
        <v>161</v>
      </c>
      <c r="AO8" s="458"/>
      <c r="AP8" s="458"/>
      <c r="AQ8" s="458"/>
      <c r="AR8" s="458"/>
      <c r="AS8" s="459"/>
      <c r="AT8" s="441" t="s">
        <v>349</v>
      </c>
      <c r="AU8" s="441"/>
    </row>
    <row r="9" spans="2:47" ht="15.75">
      <c r="B9" s="455"/>
      <c r="C9" s="455"/>
      <c r="D9" s="456"/>
      <c r="E9" s="428"/>
      <c r="F9" s="432"/>
      <c r="G9" s="432"/>
      <c r="H9" s="432"/>
      <c r="I9" s="427"/>
      <c r="J9" s="55" t="s">
        <v>347</v>
      </c>
      <c r="K9" s="56" t="s">
        <v>347</v>
      </c>
      <c r="L9" s="56" t="s">
        <v>347</v>
      </c>
      <c r="M9" s="56" t="s">
        <v>347</v>
      </c>
      <c r="N9" s="56" t="s">
        <v>347</v>
      </c>
      <c r="O9" s="57" t="s">
        <v>347</v>
      </c>
      <c r="P9" s="55" t="s">
        <v>347</v>
      </c>
      <c r="Q9" s="56" t="s">
        <v>347</v>
      </c>
      <c r="R9" s="56" t="s">
        <v>347</v>
      </c>
      <c r="S9" s="56" t="s">
        <v>347</v>
      </c>
      <c r="T9" s="56" t="s">
        <v>347</v>
      </c>
      <c r="U9" s="57" t="s">
        <v>347</v>
      </c>
      <c r="V9" s="55" t="s">
        <v>347</v>
      </c>
      <c r="W9" s="56" t="s">
        <v>347</v>
      </c>
      <c r="X9" s="56" t="s">
        <v>347</v>
      </c>
      <c r="Y9" s="56" t="s">
        <v>347</v>
      </c>
      <c r="Z9" s="56" t="s">
        <v>347</v>
      </c>
      <c r="AA9" s="57" t="s">
        <v>347</v>
      </c>
      <c r="AB9" s="55" t="s">
        <v>347</v>
      </c>
      <c r="AC9" s="56" t="s">
        <v>347</v>
      </c>
      <c r="AD9" s="56" t="s">
        <v>347</v>
      </c>
      <c r="AE9" s="56" t="s">
        <v>347</v>
      </c>
      <c r="AF9" s="56" t="s">
        <v>347</v>
      </c>
      <c r="AG9" s="57" t="s">
        <v>347</v>
      </c>
      <c r="AH9" s="58" t="s">
        <v>347</v>
      </c>
      <c r="AI9" s="59" t="s">
        <v>347</v>
      </c>
      <c r="AJ9" s="59" t="s">
        <v>347</v>
      </c>
      <c r="AK9" s="59" t="s">
        <v>347</v>
      </c>
      <c r="AL9" s="59" t="s">
        <v>347</v>
      </c>
      <c r="AN9" s="460"/>
      <c r="AO9" s="461"/>
      <c r="AP9" s="461"/>
      <c r="AQ9" s="461"/>
      <c r="AR9" s="461"/>
      <c r="AS9" s="462"/>
      <c r="AT9" s="441"/>
      <c r="AU9" s="441"/>
    </row>
    <row r="10" spans="2:47" ht="15.75">
      <c r="B10" s="455"/>
      <c r="C10" s="455"/>
      <c r="D10" s="456"/>
      <c r="E10" s="428"/>
      <c r="F10" s="432"/>
      <c r="G10" s="432"/>
      <c r="H10" s="432"/>
      <c r="I10" s="427"/>
      <c r="J10" s="55" t="s">
        <v>347</v>
      </c>
      <c r="K10" s="56" t="s">
        <v>347</v>
      </c>
      <c r="L10" s="56" t="s">
        <v>347</v>
      </c>
      <c r="M10" s="56" t="s">
        <v>347</v>
      </c>
      <c r="N10" s="56" t="s">
        <v>347</v>
      </c>
      <c r="O10" s="57" t="s">
        <v>347</v>
      </c>
      <c r="P10" s="55" t="s">
        <v>347</v>
      </c>
      <c r="Q10" s="56" t="s">
        <v>347</v>
      </c>
      <c r="R10" s="56" t="s">
        <v>347</v>
      </c>
      <c r="S10" s="56" t="s">
        <v>347</v>
      </c>
      <c r="T10" s="56" t="s">
        <v>347</v>
      </c>
      <c r="U10" s="57" t="s">
        <v>347</v>
      </c>
      <c r="V10" s="55" t="s">
        <v>347</v>
      </c>
      <c r="W10" s="56" t="s">
        <v>347</v>
      </c>
      <c r="X10" s="56" t="s">
        <v>347</v>
      </c>
      <c r="Y10" s="56" t="s">
        <v>347</v>
      </c>
      <c r="Z10" s="56" t="s">
        <v>347</v>
      </c>
      <c r="AA10" s="57" t="s">
        <v>347</v>
      </c>
      <c r="AB10" s="55" t="s">
        <v>347</v>
      </c>
      <c r="AC10" s="56" t="s">
        <v>347</v>
      </c>
      <c r="AD10" s="56" t="s">
        <v>347</v>
      </c>
      <c r="AE10" s="56" t="s">
        <v>347</v>
      </c>
      <c r="AF10" s="56" t="s">
        <v>347</v>
      </c>
      <c r="AG10" s="57" t="s">
        <v>347</v>
      </c>
      <c r="AH10" s="58" t="s">
        <v>347</v>
      </c>
      <c r="AI10" s="59" t="s">
        <v>347</v>
      </c>
      <c r="AJ10" s="59" t="s">
        <v>347</v>
      </c>
      <c r="AK10" s="59" t="s">
        <v>347</v>
      </c>
      <c r="AL10" s="59" t="s">
        <v>347</v>
      </c>
      <c r="AN10" s="460"/>
      <c r="AO10" s="461"/>
      <c r="AP10" s="461"/>
      <c r="AQ10" s="461"/>
      <c r="AR10" s="461"/>
      <c r="AS10" s="462"/>
      <c r="AT10" s="441"/>
      <c r="AU10" s="441"/>
    </row>
    <row r="11" spans="2:47" ht="15.75">
      <c r="B11" s="455"/>
      <c r="C11" s="455"/>
      <c r="D11" s="456"/>
      <c r="E11" s="428"/>
      <c r="F11" s="432"/>
      <c r="G11" s="432"/>
      <c r="H11" s="432"/>
      <c r="I11" s="427"/>
      <c r="J11" s="55" t="s">
        <v>347</v>
      </c>
      <c r="K11" s="56" t="s">
        <v>347</v>
      </c>
      <c r="L11" s="56" t="s">
        <v>347</v>
      </c>
      <c r="M11" s="56" t="s">
        <v>347</v>
      </c>
      <c r="N11" s="56" t="s">
        <v>347</v>
      </c>
      <c r="O11" s="57" t="s">
        <v>347</v>
      </c>
      <c r="P11" s="55" t="s">
        <v>347</v>
      </c>
      <c r="Q11" s="56" t="s">
        <v>347</v>
      </c>
      <c r="R11" s="56" t="s">
        <v>347</v>
      </c>
      <c r="S11" s="56" t="s">
        <v>347</v>
      </c>
      <c r="T11" s="56" t="s">
        <v>347</v>
      </c>
      <c r="U11" s="57" t="s">
        <v>347</v>
      </c>
      <c r="V11" s="55" t="s">
        <v>347</v>
      </c>
      <c r="W11" s="56" t="s">
        <v>347</v>
      </c>
      <c r="X11" s="56" t="s">
        <v>347</v>
      </c>
      <c r="Y11" s="56" t="s">
        <v>347</v>
      </c>
      <c r="Z11" s="56" t="s">
        <v>347</v>
      </c>
      <c r="AA11" s="57" t="s">
        <v>347</v>
      </c>
      <c r="AB11" s="55" t="s">
        <v>347</v>
      </c>
      <c r="AC11" s="56" t="s">
        <v>347</v>
      </c>
      <c r="AD11" s="56" t="s">
        <v>347</v>
      </c>
      <c r="AE11" s="56" t="s">
        <v>347</v>
      </c>
      <c r="AF11" s="56" t="s">
        <v>347</v>
      </c>
      <c r="AG11" s="57" t="s">
        <v>347</v>
      </c>
      <c r="AH11" s="58" t="s">
        <v>347</v>
      </c>
      <c r="AI11" s="59" t="s">
        <v>347</v>
      </c>
      <c r="AJ11" s="59" t="s">
        <v>347</v>
      </c>
      <c r="AK11" s="59" t="s">
        <v>347</v>
      </c>
      <c r="AL11" s="59" t="s">
        <v>347</v>
      </c>
      <c r="AN11" s="460"/>
      <c r="AO11" s="461"/>
      <c r="AP11" s="461"/>
      <c r="AQ11" s="461"/>
      <c r="AR11" s="461"/>
      <c r="AS11" s="462"/>
      <c r="AT11" s="441"/>
      <c r="AU11" s="441"/>
    </row>
    <row r="12" spans="2:47" ht="15.75">
      <c r="B12" s="455"/>
      <c r="C12" s="455"/>
      <c r="D12" s="456"/>
      <c r="E12" s="428"/>
      <c r="F12" s="432"/>
      <c r="G12" s="432"/>
      <c r="H12" s="432"/>
      <c r="I12" s="427"/>
      <c r="J12" s="55" t="s">
        <v>347</v>
      </c>
      <c r="K12" s="56" t="s">
        <v>347</v>
      </c>
      <c r="L12" s="56" t="s">
        <v>347</v>
      </c>
      <c r="M12" s="56" t="s">
        <v>347</v>
      </c>
      <c r="N12" s="56" t="s">
        <v>347</v>
      </c>
      <c r="O12" s="57" t="s">
        <v>347</v>
      </c>
      <c r="P12" s="55" t="s">
        <v>347</v>
      </c>
      <c r="Q12" s="56" t="s">
        <v>347</v>
      </c>
      <c r="R12" s="56" t="s">
        <v>347</v>
      </c>
      <c r="S12" s="56" t="s">
        <v>347</v>
      </c>
      <c r="T12" s="56" t="s">
        <v>347</v>
      </c>
      <c r="U12" s="57" t="s">
        <v>347</v>
      </c>
      <c r="V12" s="55" t="s">
        <v>347</v>
      </c>
      <c r="W12" s="56" t="s">
        <v>347</v>
      </c>
      <c r="X12" s="56" t="s">
        <v>347</v>
      </c>
      <c r="Y12" s="56" t="s">
        <v>347</v>
      </c>
      <c r="Z12" s="56" t="s">
        <v>347</v>
      </c>
      <c r="AA12" s="57" t="s">
        <v>347</v>
      </c>
      <c r="AB12" s="55" t="s">
        <v>347</v>
      </c>
      <c r="AC12" s="56" t="s">
        <v>347</v>
      </c>
      <c r="AD12" s="56" t="s">
        <v>347</v>
      </c>
      <c r="AE12" s="56" t="s">
        <v>347</v>
      </c>
      <c r="AF12" s="56" t="s">
        <v>347</v>
      </c>
      <c r="AG12" s="57" t="s">
        <v>347</v>
      </c>
      <c r="AH12" s="58" t="s">
        <v>347</v>
      </c>
      <c r="AI12" s="59" t="s">
        <v>347</v>
      </c>
      <c r="AJ12" s="59" t="s">
        <v>347</v>
      </c>
      <c r="AK12" s="59" t="s">
        <v>347</v>
      </c>
      <c r="AL12" s="59" t="s">
        <v>347</v>
      </c>
      <c r="AN12" s="460"/>
      <c r="AO12" s="461"/>
      <c r="AP12" s="461"/>
      <c r="AQ12" s="461"/>
      <c r="AR12" s="461"/>
      <c r="AS12" s="462"/>
      <c r="AT12" s="441"/>
      <c r="AU12" s="441"/>
    </row>
    <row r="13" spans="2:47" ht="15.75">
      <c r="B13" s="455"/>
      <c r="C13" s="455"/>
      <c r="D13" s="456"/>
      <c r="E13" s="428"/>
      <c r="F13" s="432"/>
      <c r="G13" s="432"/>
      <c r="H13" s="432"/>
      <c r="I13" s="427"/>
      <c r="J13" s="55" t="s">
        <v>347</v>
      </c>
      <c r="K13" s="56" t="s">
        <v>347</v>
      </c>
      <c r="L13" s="56" t="s">
        <v>347</v>
      </c>
      <c r="M13" s="56" t="s">
        <v>347</v>
      </c>
      <c r="N13" s="56" t="s">
        <v>347</v>
      </c>
      <c r="O13" s="57" t="s">
        <v>347</v>
      </c>
      <c r="P13" s="55" t="s">
        <v>347</v>
      </c>
      <c r="Q13" s="56" t="s">
        <v>347</v>
      </c>
      <c r="R13" s="56" t="s">
        <v>347</v>
      </c>
      <c r="S13" s="56" t="s">
        <v>347</v>
      </c>
      <c r="T13" s="56" t="s">
        <v>347</v>
      </c>
      <c r="U13" s="57" t="s">
        <v>347</v>
      </c>
      <c r="V13" s="55" t="s">
        <v>347</v>
      </c>
      <c r="W13" s="56" t="s">
        <v>347</v>
      </c>
      <c r="X13" s="56" t="s">
        <v>347</v>
      </c>
      <c r="Y13" s="56" t="s">
        <v>347</v>
      </c>
      <c r="Z13" s="56" t="s">
        <v>347</v>
      </c>
      <c r="AA13" s="57" t="s">
        <v>347</v>
      </c>
      <c r="AB13" s="55" t="s">
        <v>347</v>
      </c>
      <c r="AC13" s="56" t="s">
        <v>347</v>
      </c>
      <c r="AD13" s="56" t="s">
        <v>347</v>
      </c>
      <c r="AE13" s="56" t="s">
        <v>347</v>
      </c>
      <c r="AF13" s="56" t="s">
        <v>347</v>
      </c>
      <c r="AG13" s="57" t="s">
        <v>347</v>
      </c>
      <c r="AH13" s="58" t="s">
        <v>347</v>
      </c>
      <c r="AI13" s="59" t="s">
        <v>347</v>
      </c>
      <c r="AJ13" s="59" t="s">
        <v>347</v>
      </c>
      <c r="AK13" s="59" t="s">
        <v>347</v>
      </c>
      <c r="AL13" s="59" t="s">
        <v>347</v>
      </c>
      <c r="AN13" s="460"/>
      <c r="AO13" s="461"/>
      <c r="AP13" s="461"/>
      <c r="AQ13" s="461"/>
      <c r="AR13" s="461"/>
      <c r="AS13" s="462"/>
      <c r="AT13" s="441"/>
      <c r="AU13" s="441"/>
    </row>
    <row r="14" spans="2:47" ht="5.25" customHeight="1" thickBot="1">
      <c r="B14" s="455"/>
      <c r="C14" s="455"/>
      <c r="D14" s="456"/>
      <c r="E14" s="428"/>
      <c r="F14" s="432"/>
      <c r="G14" s="432"/>
      <c r="H14" s="432"/>
      <c r="I14" s="427"/>
      <c r="J14" s="55" t="s">
        <v>347</v>
      </c>
      <c r="K14" s="56" t="s">
        <v>347</v>
      </c>
      <c r="L14" s="56" t="s">
        <v>347</v>
      </c>
      <c r="M14" s="56" t="s">
        <v>347</v>
      </c>
      <c r="N14" s="56" t="s">
        <v>347</v>
      </c>
      <c r="O14" s="57" t="s">
        <v>347</v>
      </c>
      <c r="P14" s="55" t="s">
        <v>347</v>
      </c>
      <c r="Q14" s="56" t="s">
        <v>347</v>
      </c>
      <c r="R14" s="56" t="s">
        <v>347</v>
      </c>
      <c r="S14" s="56" t="s">
        <v>347</v>
      </c>
      <c r="T14" s="56" t="s">
        <v>347</v>
      </c>
      <c r="U14" s="57" t="s">
        <v>347</v>
      </c>
      <c r="V14" s="55" t="s">
        <v>347</v>
      </c>
      <c r="W14" s="56" t="s">
        <v>347</v>
      </c>
      <c r="X14" s="56" t="s">
        <v>347</v>
      </c>
      <c r="Y14" s="56" t="s">
        <v>347</v>
      </c>
      <c r="Z14" s="56" t="s">
        <v>347</v>
      </c>
      <c r="AA14" s="57" t="s">
        <v>347</v>
      </c>
      <c r="AB14" s="55" t="s">
        <v>347</v>
      </c>
      <c r="AC14" s="56" t="s">
        <v>347</v>
      </c>
      <c r="AD14" s="56" t="s">
        <v>347</v>
      </c>
      <c r="AE14" s="56" t="s">
        <v>347</v>
      </c>
      <c r="AF14" s="56" t="s">
        <v>347</v>
      </c>
      <c r="AG14" s="57" t="s">
        <v>347</v>
      </c>
      <c r="AH14" s="58" t="s">
        <v>347</v>
      </c>
      <c r="AI14" s="59" t="s">
        <v>347</v>
      </c>
      <c r="AJ14" s="59" t="s">
        <v>347</v>
      </c>
      <c r="AK14" s="59" t="s">
        <v>347</v>
      </c>
      <c r="AL14" s="59" t="s">
        <v>347</v>
      </c>
      <c r="AN14" s="460"/>
      <c r="AO14" s="461"/>
      <c r="AP14" s="461"/>
      <c r="AQ14" s="461"/>
      <c r="AR14" s="461"/>
      <c r="AS14" s="462"/>
      <c r="AT14" s="441"/>
      <c r="AU14" s="441"/>
    </row>
    <row r="15" spans="2:47" ht="16.5" hidden="1" thickBot="1">
      <c r="B15" s="455"/>
      <c r="C15" s="455"/>
      <c r="D15" s="456"/>
      <c r="E15" s="428"/>
      <c r="F15" s="432"/>
      <c r="G15" s="432"/>
      <c r="H15" s="432"/>
      <c r="I15" s="427"/>
      <c r="J15" s="55" t="s">
        <v>347</v>
      </c>
      <c r="K15" s="56" t="s">
        <v>347</v>
      </c>
      <c r="L15" s="56" t="s">
        <v>347</v>
      </c>
      <c r="M15" s="56" t="s">
        <v>347</v>
      </c>
      <c r="N15" s="56" t="s">
        <v>347</v>
      </c>
      <c r="O15" s="57" t="s">
        <v>347</v>
      </c>
      <c r="P15" s="55" t="s">
        <v>347</v>
      </c>
      <c r="Q15" s="56" t="s">
        <v>347</v>
      </c>
      <c r="R15" s="56" t="s">
        <v>347</v>
      </c>
      <c r="S15" s="56" t="s">
        <v>347</v>
      </c>
      <c r="T15" s="56" t="s">
        <v>347</v>
      </c>
      <c r="U15" s="57" t="s">
        <v>347</v>
      </c>
      <c r="V15" s="55" t="s">
        <v>347</v>
      </c>
      <c r="W15" s="56" t="s">
        <v>347</v>
      </c>
      <c r="X15" s="56" t="s">
        <v>347</v>
      </c>
      <c r="Y15" s="56" t="s">
        <v>347</v>
      </c>
      <c r="Z15" s="56" t="s">
        <v>347</v>
      </c>
      <c r="AA15" s="57" t="s">
        <v>347</v>
      </c>
      <c r="AB15" s="55" t="s">
        <v>347</v>
      </c>
      <c r="AC15" s="56" t="s">
        <v>347</v>
      </c>
      <c r="AD15" s="56" t="s">
        <v>347</v>
      </c>
      <c r="AE15" s="56" t="s">
        <v>347</v>
      </c>
      <c r="AF15" s="56" t="s">
        <v>347</v>
      </c>
      <c r="AG15" s="57" t="s">
        <v>347</v>
      </c>
      <c r="AH15" s="58" t="s">
        <v>347</v>
      </c>
      <c r="AI15" s="59" t="s">
        <v>347</v>
      </c>
      <c r="AJ15" s="59" t="s">
        <v>347</v>
      </c>
      <c r="AK15" s="59" t="s">
        <v>347</v>
      </c>
      <c r="AL15" s="59" t="s">
        <v>347</v>
      </c>
      <c r="AN15" s="460"/>
      <c r="AO15" s="461"/>
      <c r="AP15" s="461"/>
      <c r="AQ15" s="461"/>
      <c r="AR15" s="461"/>
      <c r="AS15" s="462"/>
      <c r="AT15" s="36"/>
      <c r="AU15" s="36"/>
    </row>
    <row r="16" spans="2:47" ht="16.5" hidden="1" thickBot="1">
      <c r="B16" s="455"/>
      <c r="C16" s="455"/>
      <c r="D16" s="456"/>
      <c r="E16" s="428"/>
      <c r="F16" s="432"/>
      <c r="G16" s="432"/>
      <c r="H16" s="432"/>
      <c r="I16" s="427"/>
      <c r="J16" s="55" t="s">
        <v>347</v>
      </c>
      <c r="K16" s="56" t="s">
        <v>347</v>
      </c>
      <c r="L16" s="56" t="s">
        <v>347</v>
      </c>
      <c r="M16" s="56" t="s">
        <v>347</v>
      </c>
      <c r="N16" s="56" t="s">
        <v>347</v>
      </c>
      <c r="O16" s="57" t="s">
        <v>347</v>
      </c>
      <c r="P16" s="55" t="s">
        <v>347</v>
      </c>
      <c r="Q16" s="56" t="s">
        <v>347</v>
      </c>
      <c r="R16" s="56" t="s">
        <v>347</v>
      </c>
      <c r="S16" s="56" t="s">
        <v>347</v>
      </c>
      <c r="T16" s="56" t="s">
        <v>347</v>
      </c>
      <c r="U16" s="57" t="s">
        <v>347</v>
      </c>
      <c r="V16" s="55" t="s">
        <v>347</v>
      </c>
      <c r="W16" s="56" t="s">
        <v>347</v>
      </c>
      <c r="X16" s="56" t="s">
        <v>347</v>
      </c>
      <c r="Y16" s="56" t="s">
        <v>347</v>
      </c>
      <c r="Z16" s="56" t="s">
        <v>347</v>
      </c>
      <c r="AA16" s="57" t="s">
        <v>347</v>
      </c>
      <c r="AB16" s="55" t="s">
        <v>347</v>
      </c>
      <c r="AC16" s="56" t="s">
        <v>347</v>
      </c>
      <c r="AD16" s="56" t="s">
        <v>347</v>
      </c>
      <c r="AE16" s="56" t="s">
        <v>347</v>
      </c>
      <c r="AF16" s="56" t="s">
        <v>347</v>
      </c>
      <c r="AG16" s="57" t="s">
        <v>347</v>
      </c>
      <c r="AH16" s="58" t="s">
        <v>347</v>
      </c>
      <c r="AI16" s="59" t="s">
        <v>347</v>
      </c>
      <c r="AJ16" s="59" t="s">
        <v>347</v>
      </c>
      <c r="AK16" s="59" t="s">
        <v>347</v>
      </c>
      <c r="AL16" s="59" t="s">
        <v>347</v>
      </c>
      <c r="AN16" s="460"/>
      <c r="AO16" s="461"/>
      <c r="AP16" s="461"/>
      <c r="AQ16" s="461"/>
      <c r="AR16" s="461"/>
      <c r="AS16" s="462"/>
      <c r="AT16" s="36"/>
      <c r="AU16" s="36"/>
    </row>
    <row r="17" spans="2:47" ht="16.5" hidden="1" thickBot="1">
      <c r="B17" s="455"/>
      <c r="C17" s="455"/>
      <c r="D17" s="456"/>
      <c r="E17" s="429"/>
      <c r="F17" s="430"/>
      <c r="G17" s="430"/>
      <c r="H17" s="430"/>
      <c r="I17" s="431"/>
      <c r="J17" s="60" t="s">
        <v>347</v>
      </c>
      <c r="K17" s="61" t="s">
        <v>347</v>
      </c>
      <c r="L17" s="61" t="s">
        <v>347</v>
      </c>
      <c r="M17" s="61" t="s">
        <v>347</v>
      </c>
      <c r="N17" s="61" t="s">
        <v>347</v>
      </c>
      <c r="O17" s="62" t="s">
        <v>347</v>
      </c>
      <c r="P17" s="55" t="s">
        <v>347</v>
      </c>
      <c r="Q17" s="56" t="s">
        <v>347</v>
      </c>
      <c r="R17" s="56" t="s">
        <v>347</v>
      </c>
      <c r="S17" s="56" t="s">
        <v>347</v>
      </c>
      <c r="T17" s="56" t="s">
        <v>347</v>
      </c>
      <c r="U17" s="57" t="s">
        <v>347</v>
      </c>
      <c r="V17" s="60" t="s">
        <v>347</v>
      </c>
      <c r="W17" s="61" t="s">
        <v>347</v>
      </c>
      <c r="X17" s="61" t="s">
        <v>347</v>
      </c>
      <c r="Y17" s="61" t="s">
        <v>347</v>
      </c>
      <c r="Z17" s="61" t="s">
        <v>347</v>
      </c>
      <c r="AA17" s="62" t="s">
        <v>347</v>
      </c>
      <c r="AB17" s="55" t="s">
        <v>347</v>
      </c>
      <c r="AC17" s="56" t="s">
        <v>347</v>
      </c>
      <c r="AD17" s="56" t="s">
        <v>347</v>
      </c>
      <c r="AE17" s="56" t="s">
        <v>347</v>
      </c>
      <c r="AF17" s="56" t="s">
        <v>347</v>
      </c>
      <c r="AG17" s="57" t="s">
        <v>347</v>
      </c>
      <c r="AH17" s="63" t="s">
        <v>347</v>
      </c>
      <c r="AI17" s="64" t="s">
        <v>347</v>
      </c>
      <c r="AJ17" s="64" t="s">
        <v>347</v>
      </c>
      <c r="AK17" s="64" t="s">
        <v>347</v>
      </c>
      <c r="AL17" s="64" t="s">
        <v>347</v>
      </c>
      <c r="AN17" s="463"/>
      <c r="AO17" s="464"/>
      <c r="AP17" s="464"/>
      <c r="AQ17" s="464"/>
      <c r="AR17" s="464"/>
      <c r="AS17" s="465"/>
      <c r="AT17" s="36"/>
      <c r="AU17" s="36"/>
    </row>
    <row r="18" spans="2:47" ht="15.75" customHeight="1">
      <c r="B18" s="455"/>
      <c r="C18" s="455"/>
      <c r="D18" s="456"/>
      <c r="E18" s="422" t="s">
        <v>162</v>
      </c>
      <c r="F18" s="423"/>
      <c r="G18" s="423"/>
      <c r="H18" s="423"/>
      <c r="I18" s="423"/>
      <c r="J18" s="207" t="s">
        <v>347</v>
      </c>
      <c r="K18" s="208" t="s">
        <v>347</v>
      </c>
      <c r="L18" s="208" t="s">
        <v>347</v>
      </c>
      <c r="M18" s="208" t="s">
        <v>347</v>
      </c>
      <c r="N18" s="208" t="s">
        <v>347</v>
      </c>
      <c r="O18" s="209" t="s">
        <v>347</v>
      </c>
      <c r="P18" s="207" t="s">
        <v>347</v>
      </c>
      <c r="Q18" s="208" t="s">
        <v>347</v>
      </c>
      <c r="R18" s="65" t="s">
        <v>347</v>
      </c>
      <c r="S18" s="65" t="s">
        <v>347</v>
      </c>
      <c r="T18" s="65" t="s">
        <v>347</v>
      </c>
      <c r="U18" s="66" t="s">
        <v>347</v>
      </c>
      <c r="V18" s="50" t="s">
        <v>347</v>
      </c>
      <c r="W18" s="51" t="s">
        <v>347</v>
      </c>
      <c r="X18" s="51" t="s">
        <v>347</v>
      </c>
      <c r="Y18" s="51" t="s">
        <v>347</v>
      </c>
      <c r="Z18" s="51" t="s">
        <v>347</v>
      </c>
      <c r="AA18" s="52" t="s">
        <v>347</v>
      </c>
      <c r="AB18" s="50" t="s">
        <v>347</v>
      </c>
      <c r="AC18" s="51" t="s">
        <v>347</v>
      </c>
      <c r="AD18" s="51" t="s">
        <v>347</v>
      </c>
      <c r="AE18" s="51" t="s">
        <v>347</v>
      </c>
      <c r="AF18" s="51" t="s">
        <v>347</v>
      </c>
      <c r="AG18" s="52" t="s">
        <v>347</v>
      </c>
      <c r="AH18" s="53" t="s">
        <v>347</v>
      </c>
      <c r="AI18" s="54" t="s">
        <v>347</v>
      </c>
      <c r="AJ18" s="54" t="s">
        <v>347</v>
      </c>
      <c r="AK18" s="54" t="s">
        <v>347</v>
      </c>
      <c r="AL18" s="54" t="s">
        <v>347</v>
      </c>
      <c r="AN18" s="466" t="s">
        <v>163</v>
      </c>
      <c r="AO18" s="467"/>
      <c r="AP18" s="467"/>
      <c r="AQ18" s="467"/>
      <c r="AR18" s="467"/>
      <c r="AS18" s="467"/>
      <c r="AT18" s="472" t="s">
        <v>348</v>
      </c>
      <c r="AU18" s="473"/>
    </row>
    <row r="19" spans="2:47" ht="15.75" customHeight="1">
      <c r="B19" s="455"/>
      <c r="C19" s="455"/>
      <c r="D19" s="456"/>
      <c r="E19" s="425"/>
      <c r="F19" s="432"/>
      <c r="G19" s="432"/>
      <c r="H19" s="432"/>
      <c r="I19" s="432"/>
      <c r="J19" s="210" t="s">
        <v>347</v>
      </c>
      <c r="K19" s="211" t="s">
        <v>347</v>
      </c>
      <c r="L19" s="211" t="s">
        <v>347</v>
      </c>
      <c r="M19" s="211" t="s">
        <v>347</v>
      </c>
      <c r="N19" s="211" t="s">
        <v>347</v>
      </c>
      <c r="O19" s="212" t="s">
        <v>347</v>
      </c>
      <c r="P19" s="210" t="s">
        <v>347</v>
      </c>
      <c r="Q19" s="211" t="s">
        <v>347</v>
      </c>
      <c r="R19" s="68" t="s">
        <v>347</v>
      </c>
      <c r="S19" s="68" t="s">
        <v>347</v>
      </c>
      <c r="T19" s="68" t="s">
        <v>347</v>
      </c>
      <c r="U19" s="69" t="s">
        <v>347</v>
      </c>
      <c r="V19" s="55" t="s">
        <v>347</v>
      </c>
      <c r="W19" s="56" t="s">
        <v>347</v>
      </c>
      <c r="X19" s="56" t="s">
        <v>347</v>
      </c>
      <c r="Y19" s="56" t="s">
        <v>347</v>
      </c>
      <c r="Z19" s="56" t="s">
        <v>347</v>
      </c>
      <c r="AA19" s="57" t="s">
        <v>347</v>
      </c>
      <c r="AB19" s="55" t="s">
        <v>347</v>
      </c>
      <c r="AC19" s="56" t="s">
        <v>347</v>
      </c>
      <c r="AD19" s="56" t="s">
        <v>347</v>
      </c>
      <c r="AE19" s="56" t="s">
        <v>347</v>
      </c>
      <c r="AF19" s="56" t="s">
        <v>347</v>
      </c>
      <c r="AG19" s="57" t="s">
        <v>347</v>
      </c>
      <c r="AH19" s="58" t="s">
        <v>347</v>
      </c>
      <c r="AI19" s="59" t="s">
        <v>347</v>
      </c>
      <c r="AJ19" s="59" t="s">
        <v>347</v>
      </c>
      <c r="AK19" s="59" t="s">
        <v>347</v>
      </c>
      <c r="AL19" s="59" t="s">
        <v>347</v>
      </c>
      <c r="AN19" s="468"/>
      <c r="AO19" s="469"/>
      <c r="AP19" s="469"/>
      <c r="AQ19" s="469"/>
      <c r="AR19" s="469"/>
      <c r="AS19" s="469"/>
      <c r="AT19" s="474"/>
      <c r="AU19" s="475"/>
    </row>
    <row r="20" spans="2:47" ht="15.75" customHeight="1">
      <c r="B20" s="455"/>
      <c r="C20" s="455"/>
      <c r="D20" s="456"/>
      <c r="E20" s="428"/>
      <c r="F20" s="432"/>
      <c r="G20" s="432"/>
      <c r="H20" s="432"/>
      <c r="I20" s="432"/>
      <c r="J20" s="210" t="s">
        <v>347</v>
      </c>
      <c r="K20" s="211" t="s">
        <v>347</v>
      </c>
      <c r="L20" s="211" t="s">
        <v>347</v>
      </c>
      <c r="M20" s="211" t="s">
        <v>347</v>
      </c>
      <c r="N20" s="211" t="s">
        <v>347</v>
      </c>
      <c r="O20" s="212" t="s">
        <v>347</v>
      </c>
      <c r="P20" s="210" t="s">
        <v>347</v>
      </c>
      <c r="Q20" s="211" t="s">
        <v>347</v>
      </c>
      <c r="R20" s="68" t="s">
        <v>347</v>
      </c>
      <c r="S20" s="68" t="s">
        <v>347</v>
      </c>
      <c r="T20" s="68" t="s">
        <v>347</v>
      </c>
      <c r="U20" s="69" t="s">
        <v>347</v>
      </c>
      <c r="V20" s="55" t="s">
        <v>347</v>
      </c>
      <c r="W20" s="56" t="s">
        <v>347</v>
      </c>
      <c r="X20" s="56" t="s">
        <v>347</v>
      </c>
      <c r="Y20" s="56" t="s">
        <v>347</v>
      </c>
      <c r="Z20" s="56" t="s">
        <v>347</v>
      </c>
      <c r="AA20" s="57" t="s">
        <v>347</v>
      </c>
      <c r="AB20" s="55" t="s">
        <v>347</v>
      </c>
      <c r="AC20" s="56" t="s">
        <v>347</v>
      </c>
      <c r="AD20" s="56" t="s">
        <v>347</v>
      </c>
      <c r="AE20" s="56" t="s">
        <v>347</v>
      </c>
      <c r="AF20" s="56" t="s">
        <v>347</v>
      </c>
      <c r="AG20" s="57" t="s">
        <v>347</v>
      </c>
      <c r="AH20" s="58" t="s">
        <v>347</v>
      </c>
      <c r="AI20" s="59" t="s">
        <v>347</v>
      </c>
      <c r="AJ20" s="59" t="s">
        <v>347</v>
      </c>
      <c r="AK20" s="59" t="s">
        <v>347</v>
      </c>
      <c r="AL20" s="59" t="s">
        <v>347</v>
      </c>
      <c r="AN20" s="468"/>
      <c r="AO20" s="469"/>
      <c r="AP20" s="469"/>
      <c r="AQ20" s="469"/>
      <c r="AR20" s="469"/>
      <c r="AS20" s="469"/>
      <c r="AT20" s="474"/>
      <c r="AU20" s="475"/>
    </row>
    <row r="21" spans="2:47" ht="15.75" customHeight="1">
      <c r="B21" s="455"/>
      <c r="C21" s="455"/>
      <c r="D21" s="456"/>
      <c r="E21" s="428"/>
      <c r="F21" s="432"/>
      <c r="G21" s="432"/>
      <c r="H21" s="432"/>
      <c r="I21" s="432"/>
      <c r="J21" s="210" t="s">
        <v>347</v>
      </c>
      <c r="K21" s="211" t="s">
        <v>347</v>
      </c>
      <c r="L21" s="211" t="s">
        <v>347</v>
      </c>
      <c r="M21" s="211" t="s">
        <v>347</v>
      </c>
      <c r="N21" s="211" t="s">
        <v>347</v>
      </c>
      <c r="O21" s="212" t="s">
        <v>347</v>
      </c>
      <c r="P21" s="210" t="s">
        <v>347</v>
      </c>
      <c r="Q21" s="211" t="s">
        <v>347</v>
      </c>
      <c r="R21" s="68" t="s">
        <v>347</v>
      </c>
      <c r="S21" s="68" t="s">
        <v>347</v>
      </c>
      <c r="T21" s="68" t="s">
        <v>347</v>
      </c>
      <c r="U21" s="69" t="s">
        <v>347</v>
      </c>
      <c r="V21" s="55" t="s">
        <v>347</v>
      </c>
      <c r="W21" s="56" t="s">
        <v>347</v>
      </c>
      <c r="X21" s="56" t="s">
        <v>347</v>
      </c>
      <c r="Y21" s="56" t="s">
        <v>347</v>
      </c>
      <c r="Z21" s="56" t="s">
        <v>347</v>
      </c>
      <c r="AA21" s="57" t="s">
        <v>347</v>
      </c>
      <c r="AB21" s="55" t="s">
        <v>347</v>
      </c>
      <c r="AC21" s="56" t="s">
        <v>347</v>
      </c>
      <c r="AD21" s="56" t="s">
        <v>347</v>
      </c>
      <c r="AE21" s="56" t="s">
        <v>347</v>
      </c>
      <c r="AF21" s="56" t="s">
        <v>347</v>
      </c>
      <c r="AG21" s="57" t="s">
        <v>347</v>
      </c>
      <c r="AH21" s="58" t="s">
        <v>347</v>
      </c>
      <c r="AI21" s="59" t="s">
        <v>347</v>
      </c>
      <c r="AJ21" s="59" t="s">
        <v>347</v>
      </c>
      <c r="AK21" s="59" t="s">
        <v>347</v>
      </c>
      <c r="AL21" s="59" t="s">
        <v>347</v>
      </c>
      <c r="AN21" s="468"/>
      <c r="AO21" s="469"/>
      <c r="AP21" s="469"/>
      <c r="AQ21" s="469"/>
      <c r="AR21" s="469"/>
      <c r="AS21" s="469"/>
      <c r="AT21" s="474"/>
      <c r="AU21" s="475"/>
    </row>
    <row r="22" spans="2:47" ht="15.75" customHeight="1">
      <c r="B22" s="455"/>
      <c r="C22" s="455"/>
      <c r="D22" s="456"/>
      <c r="E22" s="428"/>
      <c r="F22" s="432"/>
      <c r="G22" s="432"/>
      <c r="H22" s="432"/>
      <c r="I22" s="432"/>
      <c r="J22" s="210" t="s">
        <v>347</v>
      </c>
      <c r="K22" s="211" t="s">
        <v>347</v>
      </c>
      <c r="L22" s="211" t="s">
        <v>347</v>
      </c>
      <c r="M22" s="211" t="s">
        <v>347</v>
      </c>
      <c r="N22" s="211" t="s">
        <v>347</v>
      </c>
      <c r="O22" s="212" t="s">
        <v>347</v>
      </c>
      <c r="P22" s="210" t="s">
        <v>347</v>
      </c>
      <c r="Q22" s="211" t="s">
        <v>347</v>
      </c>
      <c r="R22" s="68" t="s">
        <v>347</v>
      </c>
      <c r="S22" s="68" t="s">
        <v>347</v>
      </c>
      <c r="T22" s="68" t="s">
        <v>347</v>
      </c>
      <c r="U22" s="69" t="s">
        <v>347</v>
      </c>
      <c r="V22" s="55" t="s">
        <v>347</v>
      </c>
      <c r="W22" s="56" t="s">
        <v>347</v>
      </c>
      <c r="X22" s="56" t="s">
        <v>347</v>
      </c>
      <c r="Y22" s="56" t="s">
        <v>347</v>
      </c>
      <c r="Z22" s="56" t="s">
        <v>347</v>
      </c>
      <c r="AA22" s="57" t="s">
        <v>347</v>
      </c>
      <c r="AB22" s="55" t="s">
        <v>347</v>
      </c>
      <c r="AC22" s="56" t="s">
        <v>347</v>
      </c>
      <c r="AD22" s="56" t="s">
        <v>347</v>
      </c>
      <c r="AE22" s="56" t="s">
        <v>347</v>
      </c>
      <c r="AF22" s="56" t="s">
        <v>347</v>
      </c>
      <c r="AG22" s="57" t="s">
        <v>347</v>
      </c>
      <c r="AH22" s="58" t="s">
        <v>347</v>
      </c>
      <c r="AI22" s="59" t="s">
        <v>347</v>
      </c>
      <c r="AJ22" s="59" t="s">
        <v>347</v>
      </c>
      <c r="AK22" s="59" t="s">
        <v>347</v>
      </c>
      <c r="AL22" s="59" t="s">
        <v>347</v>
      </c>
      <c r="AN22" s="468"/>
      <c r="AO22" s="469"/>
      <c r="AP22" s="469"/>
      <c r="AQ22" s="469"/>
      <c r="AR22" s="469"/>
      <c r="AS22" s="469"/>
      <c r="AT22" s="474"/>
      <c r="AU22" s="475"/>
    </row>
    <row r="23" spans="2:47" ht="0.75" customHeight="1">
      <c r="B23" s="455"/>
      <c r="C23" s="455"/>
      <c r="D23" s="456"/>
      <c r="E23" s="428"/>
      <c r="F23" s="432"/>
      <c r="G23" s="432"/>
      <c r="H23" s="432"/>
      <c r="I23" s="432"/>
      <c r="J23" s="210" t="s">
        <v>347</v>
      </c>
      <c r="K23" s="211" t="s">
        <v>347</v>
      </c>
      <c r="L23" s="211" t="s">
        <v>347</v>
      </c>
      <c r="M23" s="211" t="s">
        <v>347</v>
      </c>
      <c r="N23" s="211" t="s">
        <v>347</v>
      </c>
      <c r="O23" s="212" t="s">
        <v>347</v>
      </c>
      <c r="P23" s="210" t="s">
        <v>347</v>
      </c>
      <c r="Q23" s="211" t="s">
        <v>347</v>
      </c>
      <c r="R23" s="68" t="s">
        <v>347</v>
      </c>
      <c r="S23" s="68" t="s">
        <v>347</v>
      </c>
      <c r="T23" s="68" t="s">
        <v>347</v>
      </c>
      <c r="U23" s="69" t="s">
        <v>347</v>
      </c>
      <c r="V23" s="55" t="s">
        <v>347</v>
      </c>
      <c r="W23" s="56" t="s">
        <v>347</v>
      </c>
      <c r="X23" s="56" t="s">
        <v>347</v>
      </c>
      <c r="Y23" s="56" t="s">
        <v>347</v>
      </c>
      <c r="Z23" s="56" t="s">
        <v>347</v>
      </c>
      <c r="AA23" s="57" t="s">
        <v>347</v>
      </c>
      <c r="AB23" s="55" t="s">
        <v>347</v>
      </c>
      <c r="AC23" s="56" t="s">
        <v>347</v>
      </c>
      <c r="AD23" s="56" t="s">
        <v>347</v>
      </c>
      <c r="AE23" s="56" t="s">
        <v>347</v>
      </c>
      <c r="AF23" s="56" t="s">
        <v>347</v>
      </c>
      <c r="AG23" s="57" t="s">
        <v>347</v>
      </c>
      <c r="AH23" s="58" t="s">
        <v>347</v>
      </c>
      <c r="AI23" s="59" t="s">
        <v>347</v>
      </c>
      <c r="AJ23" s="59" t="s">
        <v>347</v>
      </c>
      <c r="AK23" s="59" t="s">
        <v>347</v>
      </c>
      <c r="AL23" s="59" t="s">
        <v>347</v>
      </c>
      <c r="AN23" s="468"/>
      <c r="AO23" s="469"/>
      <c r="AP23" s="469"/>
      <c r="AQ23" s="469"/>
      <c r="AR23" s="469"/>
      <c r="AS23" s="469"/>
      <c r="AT23" s="474"/>
      <c r="AU23" s="475"/>
    </row>
    <row r="24" spans="2:47" ht="15.75" hidden="1" customHeight="1">
      <c r="B24" s="455"/>
      <c r="C24" s="455"/>
      <c r="D24" s="456"/>
      <c r="E24" s="428"/>
      <c r="F24" s="432"/>
      <c r="G24" s="432"/>
      <c r="H24" s="432"/>
      <c r="I24" s="432"/>
      <c r="J24" s="210" t="s">
        <v>347</v>
      </c>
      <c r="K24" s="211" t="s">
        <v>347</v>
      </c>
      <c r="L24" s="211" t="s">
        <v>347</v>
      </c>
      <c r="M24" s="211" t="s">
        <v>347</v>
      </c>
      <c r="N24" s="211" t="s">
        <v>347</v>
      </c>
      <c r="O24" s="212" t="s">
        <v>347</v>
      </c>
      <c r="P24" s="210" t="s">
        <v>347</v>
      </c>
      <c r="Q24" s="211" t="s">
        <v>347</v>
      </c>
      <c r="R24" s="68" t="s">
        <v>347</v>
      </c>
      <c r="S24" s="68" t="s">
        <v>347</v>
      </c>
      <c r="T24" s="68" t="s">
        <v>347</v>
      </c>
      <c r="U24" s="69" t="s">
        <v>347</v>
      </c>
      <c r="V24" s="55" t="s">
        <v>347</v>
      </c>
      <c r="W24" s="56" t="s">
        <v>347</v>
      </c>
      <c r="X24" s="56" t="s">
        <v>347</v>
      </c>
      <c r="Y24" s="56" t="s">
        <v>347</v>
      </c>
      <c r="Z24" s="56" t="s">
        <v>347</v>
      </c>
      <c r="AA24" s="57" t="s">
        <v>347</v>
      </c>
      <c r="AB24" s="55" t="s">
        <v>347</v>
      </c>
      <c r="AC24" s="56" t="s">
        <v>347</v>
      </c>
      <c r="AD24" s="56" t="s">
        <v>347</v>
      </c>
      <c r="AE24" s="56" t="s">
        <v>347</v>
      </c>
      <c r="AF24" s="56" t="s">
        <v>347</v>
      </c>
      <c r="AG24" s="57" t="s">
        <v>347</v>
      </c>
      <c r="AH24" s="58" t="s">
        <v>347</v>
      </c>
      <c r="AI24" s="59" t="s">
        <v>347</v>
      </c>
      <c r="AJ24" s="59" t="s">
        <v>347</v>
      </c>
      <c r="AK24" s="59" t="s">
        <v>347</v>
      </c>
      <c r="AL24" s="59" t="s">
        <v>347</v>
      </c>
      <c r="AN24" s="468"/>
      <c r="AO24" s="469"/>
      <c r="AP24" s="469"/>
      <c r="AQ24" s="469"/>
      <c r="AR24" s="469"/>
      <c r="AS24" s="469"/>
      <c r="AT24" s="474"/>
      <c r="AU24" s="475"/>
    </row>
    <row r="25" spans="2:47" ht="15.75" hidden="1" customHeight="1" thickBot="1">
      <c r="B25" s="455"/>
      <c r="C25" s="455"/>
      <c r="D25" s="456"/>
      <c r="E25" s="428"/>
      <c r="F25" s="432"/>
      <c r="G25" s="432"/>
      <c r="H25" s="432"/>
      <c r="I25" s="432"/>
      <c r="J25" s="210" t="s">
        <v>347</v>
      </c>
      <c r="K25" s="211" t="s">
        <v>347</v>
      </c>
      <c r="L25" s="211" t="s">
        <v>347</v>
      </c>
      <c r="M25" s="211" t="s">
        <v>347</v>
      </c>
      <c r="N25" s="211" t="s">
        <v>347</v>
      </c>
      <c r="O25" s="212" t="s">
        <v>347</v>
      </c>
      <c r="P25" s="210" t="s">
        <v>347</v>
      </c>
      <c r="Q25" s="211" t="s">
        <v>347</v>
      </c>
      <c r="R25" s="68" t="s">
        <v>347</v>
      </c>
      <c r="S25" s="68" t="s">
        <v>347</v>
      </c>
      <c r="T25" s="68" t="s">
        <v>347</v>
      </c>
      <c r="U25" s="69" t="s">
        <v>347</v>
      </c>
      <c r="V25" s="55" t="s">
        <v>347</v>
      </c>
      <c r="W25" s="56" t="s">
        <v>347</v>
      </c>
      <c r="X25" s="56" t="s">
        <v>347</v>
      </c>
      <c r="Y25" s="56" t="s">
        <v>347</v>
      </c>
      <c r="Z25" s="56" t="s">
        <v>347</v>
      </c>
      <c r="AA25" s="57" t="s">
        <v>347</v>
      </c>
      <c r="AB25" s="55" t="s">
        <v>347</v>
      </c>
      <c r="AC25" s="56" t="s">
        <v>347</v>
      </c>
      <c r="AD25" s="56" t="s">
        <v>347</v>
      </c>
      <c r="AE25" s="56" t="s">
        <v>347</v>
      </c>
      <c r="AF25" s="56" t="s">
        <v>347</v>
      </c>
      <c r="AG25" s="57" t="s">
        <v>347</v>
      </c>
      <c r="AH25" s="58" t="s">
        <v>347</v>
      </c>
      <c r="AI25" s="59" t="s">
        <v>347</v>
      </c>
      <c r="AJ25" s="59" t="s">
        <v>347</v>
      </c>
      <c r="AK25" s="59" t="s">
        <v>347</v>
      </c>
      <c r="AL25" s="59" t="s">
        <v>347</v>
      </c>
      <c r="AN25" s="468"/>
      <c r="AO25" s="469"/>
      <c r="AP25" s="469"/>
      <c r="AQ25" s="469"/>
      <c r="AR25" s="469"/>
      <c r="AS25" s="469"/>
      <c r="AT25" s="474"/>
      <c r="AU25" s="475"/>
    </row>
    <row r="26" spans="2:47" ht="15.75" hidden="1" customHeight="1" thickBot="1">
      <c r="B26" s="455"/>
      <c r="C26" s="455"/>
      <c r="D26" s="456"/>
      <c r="E26" s="428"/>
      <c r="F26" s="432"/>
      <c r="G26" s="432"/>
      <c r="H26" s="432"/>
      <c r="I26" s="432"/>
      <c r="J26" s="210" t="s">
        <v>347</v>
      </c>
      <c r="K26" s="211" t="s">
        <v>347</v>
      </c>
      <c r="L26" s="211" t="s">
        <v>347</v>
      </c>
      <c r="M26" s="211" t="s">
        <v>347</v>
      </c>
      <c r="N26" s="211" t="s">
        <v>347</v>
      </c>
      <c r="O26" s="212" t="s">
        <v>347</v>
      </c>
      <c r="P26" s="210" t="s">
        <v>347</v>
      </c>
      <c r="Q26" s="211" t="s">
        <v>347</v>
      </c>
      <c r="R26" s="68" t="s">
        <v>347</v>
      </c>
      <c r="S26" s="68" t="s">
        <v>347</v>
      </c>
      <c r="T26" s="68" t="s">
        <v>347</v>
      </c>
      <c r="U26" s="69" t="s">
        <v>347</v>
      </c>
      <c r="V26" s="55" t="s">
        <v>347</v>
      </c>
      <c r="W26" s="56" t="s">
        <v>347</v>
      </c>
      <c r="X26" s="56" t="s">
        <v>347</v>
      </c>
      <c r="Y26" s="56" t="s">
        <v>347</v>
      </c>
      <c r="Z26" s="56" t="s">
        <v>347</v>
      </c>
      <c r="AA26" s="57" t="s">
        <v>347</v>
      </c>
      <c r="AB26" s="55" t="s">
        <v>347</v>
      </c>
      <c r="AC26" s="56" t="s">
        <v>347</v>
      </c>
      <c r="AD26" s="56" t="s">
        <v>347</v>
      </c>
      <c r="AE26" s="56" t="s">
        <v>347</v>
      </c>
      <c r="AF26" s="56" t="s">
        <v>347</v>
      </c>
      <c r="AG26" s="57" t="s">
        <v>347</v>
      </c>
      <c r="AH26" s="58" t="s">
        <v>347</v>
      </c>
      <c r="AI26" s="59" t="s">
        <v>347</v>
      </c>
      <c r="AJ26" s="59" t="s">
        <v>347</v>
      </c>
      <c r="AK26" s="59" t="s">
        <v>347</v>
      </c>
      <c r="AL26" s="59" t="s">
        <v>347</v>
      </c>
      <c r="AN26" s="468"/>
      <c r="AO26" s="469"/>
      <c r="AP26" s="469"/>
      <c r="AQ26" s="469"/>
      <c r="AR26" s="469"/>
      <c r="AS26" s="469"/>
      <c r="AT26" s="474"/>
      <c r="AU26" s="475"/>
    </row>
    <row r="27" spans="2:47" ht="21" customHeight="1" thickBot="1">
      <c r="B27" s="455"/>
      <c r="C27" s="455"/>
      <c r="D27" s="456"/>
      <c r="E27" s="429"/>
      <c r="F27" s="430"/>
      <c r="G27" s="430"/>
      <c r="H27" s="430"/>
      <c r="I27" s="430"/>
      <c r="J27" s="213" t="s">
        <v>347</v>
      </c>
      <c r="K27" s="214" t="s">
        <v>347</v>
      </c>
      <c r="L27" s="214" t="s">
        <v>347</v>
      </c>
      <c r="M27" s="214" t="s">
        <v>347</v>
      </c>
      <c r="N27" s="214" t="s">
        <v>347</v>
      </c>
      <c r="O27" s="215" t="s">
        <v>347</v>
      </c>
      <c r="P27" s="213" t="s">
        <v>347</v>
      </c>
      <c r="Q27" s="214" t="s">
        <v>347</v>
      </c>
      <c r="R27" s="71" t="s">
        <v>347</v>
      </c>
      <c r="S27" s="71" t="s">
        <v>347</v>
      </c>
      <c r="T27" s="71" t="s">
        <v>347</v>
      </c>
      <c r="U27" s="72" t="s">
        <v>347</v>
      </c>
      <c r="V27" s="60" t="s">
        <v>347</v>
      </c>
      <c r="W27" s="61" t="s">
        <v>347</v>
      </c>
      <c r="X27" s="61" t="s">
        <v>347</v>
      </c>
      <c r="Y27" s="61" t="s">
        <v>347</v>
      </c>
      <c r="Z27" s="61" t="s">
        <v>347</v>
      </c>
      <c r="AA27" s="62" t="s">
        <v>347</v>
      </c>
      <c r="AB27" s="60" t="s">
        <v>347</v>
      </c>
      <c r="AC27" s="61" t="s">
        <v>347</v>
      </c>
      <c r="AD27" s="61" t="s">
        <v>347</v>
      </c>
      <c r="AE27" s="61" t="s">
        <v>347</v>
      </c>
      <c r="AF27" s="61" t="s">
        <v>347</v>
      </c>
      <c r="AG27" s="62" t="s">
        <v>347</v>
      </c>
      <c r="AH27" s="63" t="s">
        <v>347</v>
      </c>
      <c r="AI27" s="64" t="s">
        <v>347</v>
      </c>
      <c r="AJ27" s="64" t="s">
        <v>347</v>
      </c>
      <c r="AK27" s="64" t="s">
        <v>347</v>
      </c>
      <c r="AL27" s="64" t="s">
        <v>347</v>
      </c>
      <c r="AN27" s="470"/>
      <c r="AO27" s="471"/>
      <c r="AP27" s="471"/>
      <c r="AQ27" s="471"/>
      <c r="AR27" s="471"/>
      <c r="AS27" s="471"/>
      <c r="AT27" s="476"/>
      <c r="AU27" s="477"/>
    </row>
    <row r="28" spans="2:47" ht="15.75" customHeight="1">
      <c r="B28" s="455"/>
      <c r="C28" s="455"/>
      <c r="D28" s="456"/>
      <c r="E28" s="422" t="s">
        <v>164</v>
      </c>
      <c r="F28" s="423"/>
      <c r="G28" s="423"/>
      <c r="H28" s="423"/>
      <c r="I28" s="424"/>
      <c r="J28" s="207" t="s">
        <v>347</v>
      </c>
      <c r="K28" s="208" t="s">
        <v>347</v>
      </c>
      <c r="L28" s="208" t="s">
        <v>347</v>
      </c>
      <c r="M28" s="208" t="s">
        <v>347</v>
      </c>
      <c r="N28" s="208" t="s">
        <v>347</v>
      </c>
      <c r="O28" s="209" t="s">
        <v>347</v>
      </c>
      <c r="P28" s="207" t="s">
        <v>347</v>
      </c>
      <c r="Q28" s="208" t="s">
        <v>347</v>
      </c>
      <c r="R28" s="208" t="s">
        <v>347</v>
      </c>
      <c r="S28" s="208" t="s">
        <v>347</v>
      </c>
      <c r="T28" s="208" t="s">
        <v>347</v>
      </c>
      <c r="U28" s="209" t="s">
        <v>347</v>
      </c>
      <c r="V28" s="207" t="s">
        <v>347</v>
      </c>
      <c r="W28" s="208" t="s">
        <v>347</v>
      </c>
      <c r="X28" s="65" t="s">
        <v>347</v>
      </c>
      <c r="Y28" s="65" t="s">
        <v>347</v>
      </c>
      <c r="Z28" s="65" t="s">
        <v>347</v>
      </c>
      <c r="AA28" s="66" t="s">
        <v>347</v>
      </c>
      <c r="AB28" s="50" t="s">
        <v>347</v>
      </c>
      <c r="AC28" s="51" t="s">
        <v>347</v>
      </c>
      <c r="AD28" s="51" t="s">
        <v>347</v>
      </c>
      <c r="AE28" s="51" t="s">
        <v>347</v>
      </c>
      <c r="AF28" s="51" t="s">
        <v>347</v>
      </c>
      <c r="AG28" s="52" t="s">
        <v>347</v>
      </c>
      <c r="AH28" s="53" t="s">
        <v>347</v>
      </c>
      <c r="AI28" s="54" t="s">
        <v>347</v>
      </c>
      <c r="AJ28" s="54" t="s">
        <v>347</v>
      </c>
      <c r="AK28" s="54" t="s">
        <v>347</v>
      </c>
      <c r="AL28" s="54" t="s">
        <v>347</v>
      </c>
      <c r="AN28" s="433" t="s">
        <v>127</v>
      </c>
      <c r="AO28" s="434"/>
      <c r="AP28" s="434"/>
      <c r="AQ28" s="434"/>
      <c r="AR28" s="434"/>
      <c r="AS28" s="434"/>
      <c r="AT28" s="441" t="s">
        <v>371</v>
      </c>
      <c r="AU28" s="441"/>
    </row>
    <row r="29" spans="2:47" ht="15.75">
      <c r="B29" s="455"/>
      <c r="C29" s="455"/>
      <c r="D29" s="456"/>
      <c r="E29" s="425"/>
      <c r="F29" s="432"/>
      <c r="G29" s="432"/>
      <c r="H29" s="432"/>
      <c r="I29" s="427"/>
      <c r="J29" s="210" t="s">
        <v>347</v>
      </c>
      <c r="K29" s="211" t="s">
        <v>347</v>
      </c>
      <c r="L29" s="211" t="s">
        <v>347</v>
      </c>
      <c r="M29" s="211" t="s">
        <v>347</v>
      </c>
      <c r="N29" s="211" t="s">
        <v>347</v>
      </c>
      <c r="O29" s="212" t="s">
        <v>347</v>
      </c>
      <c r="P29" s="210" t="s">
        <v>347</v>
      </c>
      <c r="Q29" s="211" t="s">
        <v>347</v>
      </c>
      <c r="R29" s="211" t="s">
        <v>347</v>
      </c>
      <c r="S29" s="211" t="s">
        <v>347</v>
      </c>
      <c r="T29" s="211" t="s">
        <v>347</v>
      </c>
      <c r="U29" s="212" t="s">
        <v>347</v>
      </c>
      <c r="V29" s="210" t="s">
        <v>347</v>
      </c>
      <c r="W29" s="211" t="s">
        <v>347</v>
      </c>
      <c r="X29" s="68" t="s">
        <v>347</v>
      </c>
      <c r="Y29" s="68" t="s">
        <v>347</v>
      </c>
      <c r="Z29" s="68" t="s">
        <v>347</v>
      </c>
      <c r="AA29" s="69" t="s">
        <v>347</v>
      </c>
      <c r="AB29" s="55" t="s">
        <v>347</v>
      </c>
      <c r="AC29" s="56" t="s">
        <v>347</v>
      </c>
      <c r="AD29" s="56" t="s">
        <v>347</v>
      </c>
      <c r="AE29" s="56" t="s">
        <v>347</v>
      </c>
      <c r="AF29" s="56" t="s">
        <v>347</v>
      </c>
      <c r="AG29" s="57" t="s">
        <v>347</v>
      </c>
      <c r="AH29" s="58" t="s">
        <v>347</v>
      </c>
      <c r="AI29" s="59" t="s">
        <v>347</v>
      </c>
      <c r="AJ29" s="59" t="s">
        <v>347</v>
      </c>
      <c r="AK29" s="59" t="s">
        <v>347</v>
      </c>
      <c r="AL29" s="59" t="s">
        <v>347</v>
      </c>
      <c r="AN29" s="435"/>
      <c r="AO29" s="436"/>
      <c r="AP29" s="436"/>
      <c r="AQ29" s="436"/>
      <c r="AR29" s="436"/>
      <c r="AS29" s="436"/>
      <c r="AT29" s="441"/>
      <c r="AU29" s="441"/>
    </row>
    <row r="30" spans="2:47" ht="15.75">
      <c r="B30" s="455"/>
      <c r="C30" s="455"/>
      <c r="D30" s="456"/>
      <c r="E30" s="428"/>
      <c r="F30" s="432"/>
      <c r="G30" s="432"/>
      <c r="H30" s="432"/>
      <c r="I30" s="427"/>
      <c r="J30" s="210" t="s">
        <v>347</v>
      </c>
      <c r="K30" s="211" t="s">
        <v>347</v>
      </c>
      <c r="L30" s="211" t="s">
        <v>347</v>
      </c>
      <c r="M30" s="211" t="s">
        <v>347</v>
      </c>
      <c r="N30" s="211" t="s">
        <v>347</v>
      </c>
      <c r="O30" s="212" t="s">
        <v>347</v>
      </c>
      <c r="P30" s="210" t="s">
        <v>347</v>
      </c>
      <c r="Q30" s="211" t="s">
        <v>347</v>
      </c>
      <c r="R30" s="211" t="s">
        <v>347</v>
      </c>
      <c r="S30" s="211" t="s">
        <v>347</v>
      </c>
      <c r="T30" s="211" t="s">
        <v>347</v>
      </c>
      <c r="U30" s="212" t="s">
        <v>347</v>
      </c>
      <c r="V30" s="210" t="s">
        <v>347</v>
      </c>
      <c r="W30" s="211" t="s">
        <v>347</v>
      </c>
      <c r="X30" s="68" t="s">
        <v>347</v>
      </c>
      <c r="Y30" s="68" t="s">
        <v>347</v>
      </c>
      <c r="Z30" s="68" t="s">
        <v>347</v>
      </c>
      <c r="AA30" s="69" t="s">
        <v>347</v>
      </c>
      <c r="AB30" s="55" t="s">
        <v>347</v>
      </c>
      <c r="AC30" s="56" t="s">
        <v>347</v>
      </c>
      <c r="AD30" s="56" t="s">
        <v>347</v>
      </c>
      <c r="AE30" s="56" t="s">
        <v>347</v>
      </c>
      <c r="AF30" s="56" t="s">
        <v>347</v>
      </c>
      <c r="AG30" s="57" t="s">
        <v>347</v>
      </c>
      <c r="AH30" s="58" t="s">
        <v>347</v>
      </c>
      <c r="AI30" s="59" t="s">
        <v>347</v>
      </c>
      <c r="AJ30" s="59" t="s">
        <v>347</v>
      </c>
      <c r="AK30" s="59" t="s">
        <v>347</v>
      </c>
      <c r="AL30" s="59" t="s">
        <v>347</v>
      </c>
      <c r="AN30" s="435"/>
      <c r="AO30" s="436"/>
      <c r="AP30" s="436"/>
      <c r="AQ30" s="436"/>
      <c r="AR30" s="436"/>
      <c r="AS30" s="436"/>
      <c r="AT30" s="441"/>
      <c r="AU30" s="441"/>
    </row>
    <row r="31" spans="2:47" ht="15.75">
      <c r="B31" s="455"/>
      <c r="C31" s="455"/>
      <c r="D31" s="456"/>
      <c r="E31" s="428"/>
      <c r="F31" s="432"/>
      <c r="G31" s="432"/>
      <c r="H31" s="432"/>
      <c r="I31" s="427"/>
      <c r="J31" s="210" t="s">
        <v>347</v>
      </c>
      <c r="K31" s="211" t="s">
        <v>347</v>
      </c>
      <c r="L31" s="211" t="s">
        <v>347</v>
      </c>
      <c r="M31" s="211" t="s">
        <v>347</v>
      </c>
      <c r="N31" s="211" t="s">
        <v>347</v>
      </c>
      <c r="O31" s="212" t="s">
        <v>347</v>
      </c>
      <c r="P31" s="210" t="s">
        <v>347</v>
      </c>
      <c r="Q31" s="211" t="s">
        <v>347</v>
      </c>
      <c r="R31" s="211" t="s">
        <v>347</v>
      </c>
      <c r="S31" s="211" t="s">
        <v>347</v>
      </c>
      <c r="T31" s="211" t="s">
        <v>347</v>
      </c>
      <c r="U31" s="212" t="s">
        <v>347</v>
      </c>
      <c r="V31" s="210" t="s">
        <v>347</v>
      </c>
      <c r="W31" s="211" t="s">
        <v>347</v>
      </c>
      <c r="X31" s="68" t="s">
        <v>347</v>
      </c>
      <c r="Y31" s="68" t="s">
        <v>347</v>
      </c>
      <c r="Z31" s="68" t="s">
        <v>347</v>
      </c>
      <c r="AA31" s="69" t="s">
        <v>347</v>
      </c>
      <c r="AB31" s="55" t="s">
        <v>347</v>
      </c>
      <c r="AC31" s="56" t="s">
        <v>347</v>
      </c>
      <c r="AD31" s="56" t="s">
        <v>347</v>
      </c>
      <c r="AE31" s="56" t="s">
        <v>347</v>
      </c>
      <c r="AF31" s="56" t="s">
        <v>347</v>
      </c>
      <c r="AG31" s="57" t="s">
        <v>347</v>
      </c>
      <c r="AH31" s="58" t="s">
        <v>347</v>
      </c>
      <c r="AI31" s="59" t="s">
        <v>347</v>
      </c>
      <c r="AJ31" s="59" t="s">
        <v>347</v>
      </c>
      <c r="AK31" s="59" t="s">
        <v>347</v>
      </c>
      <c r="AL31" s="59" t="s">
        <v>347</v>
      </c>
      <c r="AN31" s="435"/>
      <c r="AO31" s="436"/>
      <c r="AP31" s="436"/>
      <c r="AQ31" s="436"/>
      <c r="AR31" s="436"/>
      <c r="AS31" s="436"/>
      <c r="AT31" s="441"/>
      <c r="AU31" s="441"/>
    </row>
    <row r="32" spans="2:47" ht="15.75">
      <c r="B32" s="455"/>
      <c r="C32" s="455"/>
      <c r="D32" s="456"/>
      <c r="E32" s="428"/>
      <c r="F32" s="432"/>
      <c r="G32" s="432"/>
      <c r="H32" s="432"/>
      <c r="I32" s="427"/>
      <c r="J32" s="210" t="s">
        <v>347</v>
      </c>
      <c r="K32" s="211" t="s">
        <v>347</v>
      </c>
      <c r="L32" s="211" t="s">
        <v>347</v>
      </c>
      <c r="M32" s="211" t="s">
        <v>347</v>
      </c>
      <c r="N32" s="211" t="s">
        <v>347</v>
      </c>
      <c r="O32" s="212" t="s">
        <v>347</v>
      </c>
      <c r="P32" s="210" t="s">
        <v>347</v>
      </c>
      <c r="Q32" s="211" t="s">
        <v>347</v>
      </c>
      <c r="R32" s="211" t="s">
        <v>347</v>
      </c>
      <c r="S32" s="211" t="s">
        <v>347</v>
      </c>
      <c r="T32" s="211" t="s">
        <v>347</v>
      </c>
      <c r="U32" s="212" t="s">
        <v>347</v>
      </c>
      <c r="V32" s="210" t="s">
        <v>347</v>
      </c>
      <c r="W32" s="211" t="s">
        <v>347</v>
      </c>
      <c r="X32" s="68" t="s">
        <v>347</v>
      </c>
      <c r="Y32" s="68" t="s">
        <v>347</v>
      </c>
      <c r="Z32" s="68" t="s">
        <v>347</v>
      </c>
      <c r="AA32" s="69" t="s">
        <v>347</v>
      </c>
      <c r="AB32" s="55" t="s">
        <v>347</v>
      </c>
      <c r="AC32" s="56" t="s">
        <v>347</v>
      </c>
      <c r="AD32" s="56" t="s">
        <v>347</v>
      </c>
      <c r="AE32" s="56" t="s">
        <v>347</v>
      </c>
      <c r="AF32" s="56" t="s">
        <v>347</v>
      </c>
      <c r="AG32" s="57" t="s">
        <v>347</v>
      </c>
      <c r="AH32" s="58" t="s">
        <v>347</v>
      </c>
      <c r="AI32" s="59" t="s">
        <v>347</v>
      </c>
      <c r="AJ32" s="59" t="s">
        <v>347</v>
      </c>
      <c r="AK32" s="59" t="s">
        <v>347</v>
      </c>
      <c r="AL32" s="59" t="s">
        <v>347</v>
      </c>
      <c r="AN32" s="435"/>
      <c r="AO32" s="436"/>
      <c r="AP32" s="436"/>
      <c r="AQ32" s="436"/>
      <c r="AR32" s="436"/>
      <c r="AS32" s="436"/>
      <c r="AT32" s="441"/>
      <c r="AU32" s="441"/>
    </row>
    <row r="33" spans="2:47" ht="15.75">
      <c r="B33" s="455"/>
      <c r="C33" s="455"/>
      <c r="D33" s="456"/>
      <c r="E33" s="428"/>
      <c r="F33" s="432"/>
      <c r="G33" s="432"/>
      <c r="H33" s="432"/>
      <c r="I33" s="427"/>
      <c r="J33" s="210" t="s">
        <v>347</v>
      </c>
      <c r="K33" s="211" t="s">
        <v>347</v>
      </c>
      <c r="L33" s="211" t="s">
        <v>347</v>
      </c>
      <c r="M33" s="211" t="s">
        <v>347</v>
      </c>
      <c r="N33" s="211" t="s">
        <v>347</v>
      </c>
      <c r="O33" s="212" t="s">
        <v>347</v>
      </c>
      <c r="P33" s="210" t="s">
        <v>347</v>
      </c>
      <c r="Q33" s="211" t="s">
        <v>347</v>
      </c>
      <c r="R33" s="211" t="s">
        <v>347</v>
      </c>
      <c r="S33" s="211" t="s">
        <v>347</v>
      </c>
      <c r="T33" s="211" t="s">
        <v>347</v>
      </c>
      <c r="U33" s="212" t="s">
        <v>347</v>
      </c>
      <c r="V33" s="210" t="s">
        <v>347</v>
      </c>
      <c r="W33" s="211" t="s">
        <v>347</v>
      </c>
      <c r="X33" s="68" t="s">
        <v>347</v>
      </c>
      <c r="Y33" s="68" t="s">
        <v>347</v>
      </c>
      <c r="Z33" s="68" t="s">
        <v>347</v>
      </c>
      <c r="AA33" s="69" t="s">
        <v>347</v>
      </c>
      <c r="AB33" s="55" t="s">
        <v>347</v>
      </c>
      <c r="AC33" s="56" t="s">
        <v>347</v>
      </c>
      <c r="AD33" s="56" t="s">
        <v>347</v>
      </c>
      <c r="AE33" s="56" t="s">
        <v>347</v>
      </c>
      <c r="AF33" s="56" t="s">
        <v>347</v>
      </c>
      <c r="AG33" s="57" t="s">
        <v>347</v>
      </c>
      <c r="AH33" s="58" t="s">
        <v>347</v>
      </c>
      <c r="AI33" s="59" t="s">
        <v>347</v>
      </c>
      <c r="AJ33" s="59" t="s">
        <v>347</v>
      </c>
      <c r="AK33" s="59" t="s">
        <v>347</v>
      </c>
      <c r="AL33" s="59" t="s">
        <v>347</v>
      </c>
      <c r="AN33" s="435"/>
      <c r="AO33" s="436"/>
      <c r="AP33" s="436"/>
      <c r="AQ33" s="436"/>
      <c r="AR33" s="436"/>
      <c r="AS33" s="436"/>
      <c r="AT33" s="441"/>
      <c r="AU33" s="441"/>
    </row>
    <row r="34" spans="2:47" ht="15.75">
      <c r="B34" s="455"/>
      <c r="C34" s="455"/>
      <c r="D34" s="456"/>
      <c r="E34" s="428"/>
      <c r="F34" s="432"/>
      <c r="G34" s="432"/>
      <c r="H34" s="432"/>
      <c r="I34" s="427"/>
      <c r="J34" s="210" t="s">
        <v>347</v>
      </c>
      <c r="K34" s="211" t="s">
        <v>347</v>
      </c>
      <c r="L34" s="211" t="s">
        <v>347</v>
      </c>
      <c r="M34" s="211" t="s">
        <v>347</v>
      </c>
      <c r="N34" s="211" t="s">
        <v>347</v>
      </c>
      <c r="O34" s="212" t="s">
        <v>347</v>
      </c>
      <c r="P34" s="210" t="s">
        <v>347</v>
      </c>
      <c r="Q34" s="211" t="s">
        <v>347</v>
      </c>
      <c r="R34" s="211" t="s">
        <v>347</v>
      </c>
      <c r="S34" s="211" t="s">
        <v>347</v>
      </c>
      <c r="T34" s="211" t="s">
        <v>347</v>
      </c>
      <c r="U34" s="212" t="s">
        <v>347</v>
      </c>
      <c r="V34" s="210" t="s">
        <v>347</v>
      </c>
      <c r="W34" s="211" t="s">
        <v>347</v>
      </c>
      <c r="X34" s="68" t="s">
        <v>347</v>
      </c>
      <c r="Y34" s="68" t="s">
        <v>347</v>
      </c>
      <c r="Z34" s="68" t="s">
        <v>347</v>
      </c>
      <c r="AA34" s="69" t="s">
        <v>347</v>
      </c>
      <c r="AB34" s="55" t="s">
        <v>347</v>
      </c>
      <c r="AC34" s="56" t="s">
        <v>347</v>
      </c>
      <c r="AD34" s="56" t="s">
        <v>347</v>
      </c>
      <c r="AE34" s="56" t="s">
        <v>347</v>
      </c>
      <c r="AF34" s="56" t="s">
        <v>347</v>
      </c>
      <c r="AG34" s="57" t="s">
        <v>347</v>
      </c>
      <c r="AH34" s="58" t="s">
        <v>347</v>
      </c>
      <c r="AI34" s="59" t="s">
        <v>347</v>
      </c>
      <c r="AJ34" s="59" t="s">
        <v>347</v>
      </c>
      <c r="AK34" s="59" t="s">
        <v>347</v>
      </c>
      <c r="AL34" s="59" t="s">
        <v>347</v>
      </c>
      <c r="AN34" s="435"/>
      <c r="AO34" s="436"/>
      <c r="AP34" s="436"/>
      <c r="AQ34" s="436"/>
      <c r="AR34" s="436"/>
      <c r="AS34" s="436"/>
      <c r="AT34" s="441"/>
      <c r="AU34" s="441"/>
    </row>
    <row r="35" spans="2:47" ht="6" customHeight="1" thickBot="1">
      <c r="B35" s="455"/>
      <c r="C35" s="455"/>
      <c r="D35" s="456"/>
      <c r="E35" s="428"/>
      <c r="F35" s="432"/>
      <c r="G35" s="432"/>
      <c r="H35" s="432"/>
      <c r="I35" s="427"/>
      <c r="J35" s="210" t="s">
        <v>347</v>
      </c>
      <c r="K35" s="211" t="s">
        <v>347</v>
      </c>
      <c r="L35" s="211" t="s">
        <v>347</v>
      </c>
      <c r="M35" s="211" t="s">
        <v>347</v>
      </c>
      <c r="N35" s="211" t="s">
        <v>347</v>
      </c>
      <c r="O35" s="212" t="s">
        <v>347</v>
      </c>
      <c r="P35" s="210" t="s">
        <v>347</v>
      </c>
      <c r="Q35" s="211" t="s">
        <v>347</v>
      </c>
      <c r="R35" s="211" t="s">
        <v>347</v>
      </c>
      <c r="S35" s="211" t="s">
        <v>347</v>
      </c>
      <c r="T35" s="211" t="s">
        <v>347</v>
      </c>
      <c r="U35" s="212" t="s">
        <v>347</v>
      </c>
      <c r="V35" s="210" t="s">
        <v>347</v>
      </c>
      <c r="W35" s="211" t="s">
        <v>347</v>
      </c>
      <c r="X35" s="68" t="s">
        <v>347</v>
      </c>
      <c r="Y35" s="68" t="s">
        <v>347</v>
      </c>
      <c r="Z35" s="68" t="s">
        <v>347</v>
      </c>
      <c r="AA35" s="69" t="s">
        <v>347</v>
      </c>
      <c r="AB35" s="55" t="s">
        <v>347</v>
      </c>
      <c r="AC35" s="56" t="s">
        <v>347</v>
      </c>
      <c r="AD35" s="56" t="s">
        <v>347</v>
      </c>
      <c r="AE35" s="56" t="s">
        <v>347</v>
      </c>
      <c r="AF35" s="56" t="s">
        <v>347</v>
      </c>
      <c r="AG35" s="57" t="s">
        <v>347</v>
      </c>
      <c r="AH35" s="58" t="s">
        <v>347</v>
      </c>
      <c r="AI35" s="59" t="s">
        <v>347</v>
      </c>
      <c r="AJ35" s="59" t="s">
        <v>347</v>
      </c>
      <c r="AK35" s="59" t="s">
        <v>347</v>
      </c>
      <c r="AL35" s="59" t="s">
        <v>347</v>
      </c>
      <c r="AN35" s="435"/>
      <c r="AO35" s="436"/>
      <c r="AP35" s="436"/>
      <c r="AQ35" s="436"/>
      <c r="AR35" s="436"/>
      <c r="AS35" s="436"/>
      <c r="AT35" s="441"/>
      <c r="AU35" s="441"/>
    </row>
    <row r="36" spans="2:47" ht="16.5" hidden="1" thickBot="1">
      <c r="B36" s="455"/>
      <c r="C36" s="455"/>
      <c r="D36" s="456"/>
      <c r="E36" s="428"/>
      <c r="F36" s="432"/>
      <c r="G36" s="432"/>
      <c r="H36" s="432"/>
      <c r="I36" s="427"/>
      <c r="J36" s="67" t="s">
        <v>347</v>
      </c>
      <c r="K36" s="68" t="s">
        <v>347</v>
      </c>
      <c r="L36" s="68" t="s">
        <v>347</v>
      </c>
      <c r="M36" s="68" t="s">
        <v>347</v>
      </c>
      <c r="N36" s="68" t="s">
        <v>347</v>
      </c>
      <c r="O36" s="69" t="s">
        <v>347</v>
      </c>
      <c r="P36" s="67" t="s">
        <v>347</v>
      </c>
      <c r="Q36" s="68" t="s">
        <v>347</v>
      </c>
      <c r="R36" s="68" t="s">
        <v>347</v>
      </c>
      <c r="S36" s="68" t="s">
        <v>347</v>
      </c>
      <c r="T36" s="68" t="s">
        <v>347</v>
      </c>
      <c r="U36" s="69" t="s">
        <v>347</v>
      </c>
      <c r="V36" s="67" t="s">
        <v>347</v>
      </c>
      <c r="W36" s="68" t="s">
        <v>347</v>
      </c>
      <c r="X36" s="68" t="s">
        <v>347</v>
      </c>
      <c r="Y36" s="68" t="s">
        <v>347</v>
      </c>
      <c r="Z36" s="68" t="s">
        <v>347</v>
      </c>
      <c r="AA36" s="69" t="s">
        <v>347</v>
      </c>
      <c r="AB36" s="55" t="s">
        <v>347</v>
      </c>
      <c r="AC36" s="56" t="s">
        <v>347</v>
      </c>
      <c r="AD36" s="56" t="s">
        <v>347</v>
      </c>
      <c r="AE36" s="56" t="s">
        <v>347</v>
      </c>
      <c r="AF36" s="56" t="s">
        <v>347</v>
      </c>
      <c r="AG36" s="57" t="s">
        <v>347</v>
      </c>
      <c r="AH36" s="58" t="s">
        <v>347</v>
      </c>
      <c r="AI36" s="59" t="s">
        <v>347</v>
      </c>
      <c r="AJ36" s="59" t="s">
        <v>347</v>
      </c>
      <c r="AK36" s="59" t="s">
        <v>347</v>
      </c>
      <c r="AL36" s="59" t="s">
        <v>347</v>
      </c>
      <c r="AN36" s="435"/>
      <c r="AO36" s="436"/>
      <c r="AP36" s="436"/>
      <c r="AQ36" s="436"/>
      <c r="AR36" s="436"/>
      <c r="AS36" s="437"/>
      <c r="AT36" s="36"/>
      <c r="AU36" s="36"/>
    </row>
    <row r="37" spans="2:47" ht="16.5" hidden="1" thickBot="1">
      <c r="B37" s="455"/>
      <c r="C37" s="455"/>
      <c r="D37" s="456"/>
      <c r="E37" s="429"/>
      <c r="F37" s="430"/>
      <c r="G37" s="430"/>
      <c r="H37" s="430"/>
      <c r="I37" s="431"/>
      <c r="J37" s="67" t="s">
        <v>347</v>
      </c>
      <c r="K37" s="68" t="s">
        <v>347</v>
      </c>
      <c r="L37" s="68" t="s">
        <v>347</v>
      </c>
      <c r="M37" s="68" t="s">
        <v>347</v>
      </c>
      <c r="N37" s="68" t="s">
        <v>347</v>
      </c>
      <c r="O37" s="69" t="s">
        <v>347</v>
      </c>
      <c r="P37" s="67" t="s">
        <v>347</v>
      </c>
      <c r="Q37" s="68" t="s">
        <v>347</v>
      </c>
      <c r="R37" s="68" t="s">
        <v>347</v>
      </c>
      <c r="S37" s="68" t="s">
        <v>347</v>
      </c>
      <c r="T37" s="68" t="s">
        <v>347</v>
      </c>
      <c r="U37" s="69" t="s">
        <v>347</v>
      </c>
      <c r="V37" s="67" t="s">
        <v>347</v>
      </c>
      <c r="W37" s="68" t="s">
        <v>347</v>
      </c>
      <c r="X37" s="68" t="s">
        <v>347</v>
      </c>
      <c r="Y37" s="68" t="s">
        <v>347</v>
      </c>
      <c r="Z37" s="68" t="s">
        <v>347</v>
      </c>
      <c r="AA37" s="69" t="s">
        <v>347</v>
      </c>
      <c r="AB37" s="60" t="s">
        <v>347</v>
      </c>
      <c r="AC37" s="61" t="s">
        <v>347</v>
      </c>
      <c r="AD37" s="61" t="s">
        <v>347</v>
      </c>
      <c r="AE37" s="61" t="s">
        <v>347</v>
      </c>
      <c r="AF37" s="61" t="s">
        <v>347</v>
      </c>
      <c r="AG37" s="62" t="s">
        <v>347</v>
      </c>
      <c r="AH37" s="63" t="s">
        <v>347</v>
      </c>
      <c r="AI37" s="64" t="s">
        <v>347</v>
      </c>
      <c r="AJ37" s="64" t="s">
        <v>347</v>
      </c>
      <c r="AK37" s="64" t="s">
        <v>347</v>
      </c>
      <c r="AL37" s="64" t="s">
        <v>347</v>
      </c>
      <c r="AN37" s="438"/>
      <c r="AO37" s="439"/>
      <c r="AP37" s="439"/>
      <c r="AQ37" s="439"/>
      <c r="AR37" s="439"/>
      <c r="AS37" s="440"/>
      <c r="AT37" s="36"/>
      <c r="AU37" s="36"/>
    </row>
    <row r="38" spans="2:47" ht="15.75">
      <c r="B38" s="455"/>
      <c r="C38" s="455"/>
      <c r="D38" s="456"/>
      <c r="E38" s="422" t="s">
        <v>165</v>
      </c>
      <c r="F38" s="423"/>
      <c r="G38" s="423"/>
      <c r="H38" s="423"/>
      <c r="I38" s="423"/>
      <c r="J38" s="73" t="s">
        <v>347</v>
      </c>
      <c r="K38" s="74" t="s">
        <v>347</v>
      </c>
      <c r="L38" s="74" t="s">
        <v>347</v>
      </c>
      <c r="M38" s="74" t="s">
        <v>347</v>
      </c>
      <c r="N38" s="74" t="s">
        <v>347</v>
      </c>
      <c r="O38" s="75" t="s">
        <v>347</v>
      </c>
      <c r="P38" s="207" t="s">
        <v>347</v>
      </c>
      <c r="Q38" s="208" t="s">
        <v>347</v>
      </c>
      <c r="R38" s="208" t="s">
        <v>347</v>
      </c>
      <c r="S38" s="208" t="s">
        <v>347</v>
      </c>
      <c r="T38" s="208" t="s">
        <v>347</v>
      </c>
      <c r="U38" s="209" t="s">
        <v>347</v>
      </c>
      <c r="V38" s="207"/>
      <c r="W38" s="208"/>
      <c r="X38" s="65" t="s">
        <v>347</v>
      </c>
      <c r="Y38" s="65" t="s">
        <v>347</v>
      </c>
      <c r="Z38" s="65" t="s">
        <v>347</v>
      </c>
      <c r="AA38" s="66" t="s">
        <v>347</v>
      </c>
      <c r="AB38" s="50" t="s">
        <v>347</v>
      </c>
      <c r="AC38" s="51" t="s">
        <v>347</v>
      </c>
      <c r="AD38" s="51" t="s">
        <v>347</v>
      </c>
      <c r="AE38" s="51" t="s">
        <v>347</v>
      </c>
      <c r="AF38" s="51" t="s">
        <v>347</v>
      </c>
      <c r="AG38" s="52" t="s">
        <v>347</v>
      </c>
      <c r="AH38" s="53" t="s">
        <v>347</v>
      </c>
      <c r="AI38" s="54" t="s">
        <v>347</v>
      </c>
      <c r="AJ38" s="54" t="s">
        <v>347</v>
      </c>
      <c r="AK38" s="54" t="s">
        <v>347</v>
      </c>
      <c r="AL38" s="54" t="s">
        <v>347</v>
      </c>
      <c r="AN38" s="442" t="s">
        <v>166</v>
      </c>
      <c r="AO38" s="443"/>
      <c r="AP38" s="443"/>
      <c r="AQ38" s="443"/>
      <c r="AR38" s="443"/>
      <c r="AS38" s="443"/>
      <c r="AT38" s="441" t="s">
        <v>370</v>
      </c>
      <c r="AU38" s="450"/>
    </row>
    <row r="39" spans="2:47" ht="15.75">
      <c r="B39" s="455"/>
      <c r="C39" s="455"/>
      <c r="D39" s="456"/>
      <c r="E39" s="425"/>
      <c r="F39" s="432"/>
      <c r="G39" s="432"/>
      <c r="H39" s="432"/>
      <c r="I39" s="432"/>
      <c r="J39" s="76" t="s">
        <v>347</v>
      </c>
      <c r="K39" s="77" t="s">
        <v>347</v>
      </c>
      <c r="L39" s="77" t="s">
        <v>347</v>
      </c>
      <c r="M39" s="77" t="s">
        <v>347</v>
      </c>
      <c r="N39" s="77" t="s">
        <v>347</v>
      </c>
      <c r="O39" s="78" t="s">
        <v>347</v>
      </c>
      <c r="P39" s="210" t="s">
        <v>347</v>
      </c>
      <c r="Q39" s="211" t="s">
        <v>347</v>
      </c>
      <c r="R39" s="211" t="s">
        <v>347</v>
      </c>
      <c r="S39" s="211" t="s">
        <v>347</v>
      </c>
      <c r="T39" s="211" t="s">
        <v>347</v>
      </c>
      <c r="U39" s="212" t="s">
        <v>347</v>
      </c>
      <c r="V39" s="210" t="s">
        <v>347</v>
      </c>
      <c r="W39" s="211" t="s">
        <v>347</v>
      </c>
      <c r="X39" s="68" t="s">
        <v>347</v>
      </c>
      <c r="Y39" s="68" t="s">
        <v>347</v>
      </c>
      <c r="Z39" s="68" t="s">
        <v>347</v>
      </c>
      <c r="AA39" s="69" t="s">
        <v>347</v>
      </c>
      <c r="AB39" s="55" t="s">
        <v>347</v>
      </c>
      <c r="AC39" s="56" t="s">
        <v>347</v>
      </c>
      <c r="AD39" s="56" t="s">
        <v>347</v>
      </c>
      <c r="AE39" s="56" t="s">
        <v>347</v>
      </c>
      <c r="AF39" s="56" t="s">
        <v>347</v>
      </c>
      <c r="AG39" s="57" t="s">
        <v>347</v>
      </c>
      <c r="AH39" s="58" t="s">
        <v>347</v>
      </c>
      <c r="AI39" s="59" t="s">
        <v>347</v>
      </c>
      <c r="AJ39" s="59" t="s">
        <v>347</v>
      </c>
      <c r="AK39" s="59" t="s">
        <v>347</v>
      </c>
      <c r="AL39" s="59" t="s">
        <v>347</v>
      </c>
      <c r="AN39" s="444"/>
      <c r="AO39" s="445"/>
      <c r="AP39" s="445"/>
      <c r="AQ39" s="445"/>
      <c r="AR39" s="445"/>
      <c r="AS39" s="445"/>
      <c r="AT39" s="450"/>
      <c r="AU39" s="450"/>
    </row>
    <row r="40" spans="2:47" ht="15.75">
      <c r="B40" s="455"/>
      <c r="C40" s="455"/>
      <c r="D40" s="456"/>
      <c r="E40" s="428"/>
      <c r="F40" s="432"/>
      <c r="G40" s="432"/>
      <c r="H40" s="432"/>
      <c r="I40" s="432"/>
      <c r="J40" s="76" t="s">
        <v>347</v>
      </c>
      <c r="K40" s="77" t="s">
        <v>347</v>
      </c>
      <c r="L40" s="77" t="s">
        <v>347</v>
      </c>
      <c r="M40" s="77" t="s">
        <v>347</v>
      </c>
      <c r="N40" s="77" t="s">
        <v>347</v>
      </c>
      <c r="O40" s="78" t="s">
        <v>347</v>
      </c>
      <c r="P40" s="210" t="s">
        <v>347</v>
      </c>
      <c r="Q40" s="211" t="s">
        <v>347</v>
      </c>
      <c r="R40" s="211" t="s">
        <v>347</v>
      </c>
      <c r="S40" s="211" t="s">
        <v>347</v>
      </c>
      <c r="T40" s="211" t="s">
        <v>347</v>
      </c>
      <c r="U40" s="212" t="s">
        <v>347</v>
      </c>
      <c r="V40" s="210" t="s">
        <v>347</v>
      </c>
      <c r="W40" s="211" t="s">
        <v>347</v>
      </c>
      <c r="X40" s="68" t="s">
        <v>347</v>
      </c>
      <c r="Y40" s="68" t="s">
        <v>347</v>
      </c>
      <c r="Z40" s="68" t="s">
        <v>347</v>
      </c>
      <c r="AA40" s="69" t="s">
        <v>347</v>
      </c>
      <c r="AB40" s="55" t="s">
        <v>347</v>
      </c>
      <c r="AC40" s="56" t="s">
        <v>347</v>
      </c>
      <c r="AD40" s="56" t="s">
        <v>347</v>
      </c>
      <c r="AE40" s="56" t="s">
        <v>347</v>
      </c>
      <c r="AF40" s="56" t="s">
        <v>347</v>
      </c>
      <c r="AG40" s="57" t="s">
        <v>347</v>
      </c>
      <c r="AH40" s="58" t="s">
        <v>347</v>
      </c>
      <c r="AI40" s="59" t="s">
        <v>347</v>
      </c>
      <c r="AJ40" s="59" t="s">
        <v>347</v>
      </c>
      <c r="AK40" s="59" t="s">
        <v>347</v>
      </c>
      <c r="AL40" s="59" t="s">
        <v>347</v>
      </c>
      <c r="AN40" s="444"/>
      <c r="AO40" s="445"/>
      <c r="AP40" s="445"/>
      <c r="AQ40" s="445"/>
      <c r="AR40" s="445"/>
      <c r="AS40" s="445"/>
      <c r="AT40" s="450"/>
      <c r="AU40" s="450"/>
    </row>
    <row r="41" spans="2:47" ht="15.75">
      <c r="B41" s="455"/>
      <c r="C41" s="455"/>
      <c r="D41" s="456"/>
      <c r="E41" s="428"/>
      <c r="F41" s="432"/>
      <c r="G41" s="432"/>
      <c r="H41" s="432"/>
      <c r="I41" s="432"/>
      <c r="J41" s="76" t="s">
        <v>347</v>
      </c>
      <c r="K41" s="77" t="s">
        <v>347</v>
      </c>
      <c r="L41" s="77" t="s">
        <v>347</v>
      </c>
      <c r="M41" s="77" t="s">
        <v>347</v>
      </c>
      <c r="N41" s="77" t="s">
        <v>347</v>
      </c>
      <c r="O41" s="78" t="s">
        <v>347</v>
      </c>
      <c r="P41" s="210" t="s">
        <v>347</v>
      </c>
      <c r="Q41" s="211" t="s">
        <v>347</v>
      </c>
      <c r="R41" s="211" t="s">
        <v>347</v>
      </c>
      <c r="S41" s="211" t="s">
        <v>347</v>
      </c>
      <c r="T41" s="211" t="s">
        <v>347</v>
      </c>
      <c r="U41" s="212" t="s">
        <v>347</v>
      </c>
      <c r="V41" s="210" t="s">
        <v>347</v>
      </c>
      <c r="W41" s="211" t="s">
        <v>347</v>
      </c>
      <c r="X41" s="68" t="s">
        <v>347</v>
      </c>
      <c r="Y41" s="68" t="s">
        <v>347</v>
      </c>
      <c r="Z41" s="68" t="s">
        <v>347</v>
      </c>
      <c r="AA41" s="69" t="s">
        <v>347</v>
      </c>
      <c r="AB41" s="55" t="s">
        <v>347</v>
      </c>
      <c r="AC41" s="56" t="s">
        <v>347</v>
      </c>
      <c r="AD41" s="56" t="s">
        <v>347</v>
      </c>
      <c r="AE41" s="56" t="s">
        <v>347</v>
      </c>
      <c r="AF41" s="56" t="s">
        <v>347</v>
      </c>
      <c r="AG41" s="57" t="s">
        <v>347</v>
      </c>
      <c r="AH41" s="58" t="s">
        <v>347</v>
      </c>
      <c r="AI41" s="59" t="s">
        <v>347</v>
      </c>
      <c r="AJ41" s="59" t="s">
        <v>347</v>
      </c>
      <c r="AK41" s="59" t="s">
        <v>347</v>
      </c>
      <c r="AL41" s="59" t="s">
        <v>347</v>
      </c>
      <c r="AN41" s="444"/>
      <c r="AO41" s="445"/>
      <c r="AP41" s="445"/>
      <c r="AQ41" s="445"/>
      <c r="AR41" s="445"/>
      <c r="AS41" s="445"/>
      <c r="AT41" s="450"/>
      <c r="AU41" s="450"/>
    </row>
    <row r="42" spans="2:47" ht="15.75">
      <c r="B42" s="455"/>
      <c r="C42" s="455"/>
      <c r="D42" s="456"/>
      <c r="E42" s="428"/>
      <c r="F42" s="432"/>
      <c r="G42" s="432"/>
      <c r="H42" s="432"/>
      <c r="I42" s="432"/>
      <c r="J42" s="76" t="s">
        <v>347</v>
      </c>
      <c r="K42" s="77" t="s">
        <v>347</v>
      </c>
      <c r="L42" s="77" t="s">
        <v>347</v>
      </c>
      <c r="M42" s="77" t="s">
        <v>347</v>
      </c>
      <c r="N42" s="77" t="s">
        <v>347</v>
      </c>
      <c r="O42" s="78" t="s">
        <v>347</v>
      </c>
      <c r="P42" s="210" t="s">
        <v>347</v>
      </c>
      <c r="Q42" s="211" t="s">
        <v>347</v>
      </c>
      <c r="R42" s="211" t="s">
        <v>347</v>
      </c>
      <c r="S42" s="211" t="s">
        <v>347</v>
      </c>
      <c r="T42" s="211" t="s">
        <v>347</v>
      </c>
      <c r="U42" s="212" t="s">
        <v>347</v>
      </c>
      <c r="V42" s="210" t="s">
        <v>347</v>
      </c>
      <c r="W42" s="211" t="s">
        <v>347</v>
      </c>
      <c r="X42" s="68" t="s">
        <v>347</v>
      </c>
      <c r="Y42" s="68" t="s">
        <v>347</v>
      </c>
      <c r="Z42" s="68" t="s">
        <v>347</v>
      </c>
      <c r="AA42" s="69" t="s">
        <v>347</v>
      </c>
      <c r="AB42" s="55" t="s">
        <v>347</v>
      </c>
      <c r="AC42" s="56" t="s">
        <v>347</v>
      </c>
      <c r="AD42" s="56" t="s">
        <v>347</v>
      </c>
      <c r="AE42" s="56" t="s">
        <v>347</v>
      </c>
      <c r="AF42" s="56" t="s">
        <v>347</v>
      </c>
      <c r="AG42" s="57" t="s">
        <v>347</v>
      </c>
      <c r="AH42" s="58" t="s">
        <v>347</v>
      </c>
      <c r="AI42" s="59" t="s">
        <v>347</v>
      </c>
      <c r="AJ42" s="59" t="s">
        <v>347</v>
      </c>
      <c r="AK42" s="59" t="s">
        <v>347</v>
      </c>
      <c r="AL42" s="59" t="s">
        <v>347</v>
      </c>
      <c r="AN42" s="444"/>
      <c r="AO42" s="445"/>
      <c r="AP42" s="445"/>
      <c r="AQ42" s="445"/>
      <c r="AR42" s="445"/>
      <c r="AS42" s="445"/>
      <c r="AT42" s="450"/>
      <c r="AU42" s="450"/>
    </row>
    <row r="43" spans="2:47" ht="15.75">
      <c r="B43" s="455"/>
      <c r="C43" s="455"/>
      <c r="D43" s="456"/>
      <c r="E43" s="428"/>
      <c r="F43" s="432"/>
      <c r="G43" s="432"/>
      <c r="H43" s="432"/>
      <c r="I43" s="432"/>
      <c r="J43" s="76" t="s">
        <v>347</v>
      </c>
      <c r="K43" s="77" t="s">
        <v>347</v>
      </c>
      <c r="L43" s="77" t="s">
        <v>347</v>
      </c>
      <c r="M43" s="77" t="s">
        <v>347</v>
      </c>
      <c r="N43" s="77" t="s">
        <v>347</v>
      </c>
      <c r="O43" s="78" t="s">
        <v>347</v>
      </c>
      <c r="P43" s="210" t="s">
        <v>347</v>
      </c>
      <c r="Q43" s="211" t="s">
        <v>347</v>
      </c>
      <c r="R43" s="211" t="s">
        <v>347</v>
      </c>
      <c r="S43" s="211" t="s">
        <v>347</v>
      </c>
      <c r="T43" s="211" t="s">
        <v>347</v>
      </c>
      <c r="U43" s="212" t="s">
        <v>347</v>
      </c>
      <c r="V43" s="210" t="s">
        <v>347</v>
      </c>
      <c r="W43" s="211" t="s">
        <v>347</v>
      </c>
      <c r="X43" s="68" t="s">
        <v>347</v>
      </c>
      <c r="Y43" s="68" t="s">
        <v>347</v>
      </c>
      <c r="Z43" s="68" t="s">
        <v>347</v>
      </c>
      <c r="AA43" s="69" t="s">
        <v>347</v>
      </c>
      <c r="AB43" s="55" t="s">
        <v>347</v>
      </c>
      <c r="AC43" s="56" t="s">
        <v>347</v>
      </c>
      <c r="AD43" s="56" t="s">
        <v>347</v>
      </c>
      <c r="AE43" s="56" t="s">
        <v>347</v>
      </c>
      <c r="AF43" s="56" t="s">
        <v>347</v>
      </c>
      <c r="AG43" s="57" t="s">
        <v>347</v>
      </c>
      <c r="AH43" s="58" t="s">
        <v>347</v>
      </c>
      <c r="AI43" s="59" t="s">
        <v>347</v>
      </c>
      <c r="AJ43" s="59" t="s">
        <v>347</v>
      </c>
      <c r="AK43" s="59" t="s">
        <v>347</v>
      </c>
      <c r="AL43" s="59" t="s">
        <v>347</v>
      </c>
      <c r="AN43" s="444"/>
      <c r="AO43" s="445"/>
      <c r="AP43" s="445"/>
      <c r="AQ43" s="445"/>
      <c r="AR43" s="445"/>
      <c r="AS43" s="445"/>
      <c r="AT43" s="450"/>
      <c r="AU43" s="450"/>
    </row>
    <row r="44" spans="2:47" ht="15.75">
      <c r="B44" s="455"/>
      <c r="C44" s="455"/>
      <c r="D44" s="456"/>
      <c r="E44" s="428"/>
      <c r="F44" s="432"/>
      <c r="G44" s="432"/>
      <c r="H44" s="432"/>
      <c r="I44" s="432"/>
      <c r="J44" s="76" t="s">
        <v>347</v>
      </c>
      <c r="K44" s="77" t="s">
        <v>347</v>
      </c>
      <c r="L44" s="77" t="s">
        <v>347</v>
      </c>
      <c r="M44" s="77" t="s">
        <v>347</v>
      </c>
      <c r="N44" s="77" t="s">
        <v>347</v>
      </c>
      <c r="O44" s="78" t="s">
        <v>347</v>
      </c>
      <c r="P44" s="210" t="s">
        <v>347</v>
      </c>
      <c r="Q44" s="211" t="s">
        <v>347</v>
      </c>
      <c r="R44" s="211" t="s">
        <v>347</v>
      </c>
      <c r="S44" s="211" t="s">
        <v>347</v>
      </c>
      <c r="T44" s="211" t="s">
        <v>347</v>
      </c>
      <c r="U44" s="212" t="s">
        <v>347</v>
      </c>
      <c r="V44" s="210" t="s">
        <v>347</v>
      </c>
      <c r="W44" s="211" t="s">
        <v>347</v>
      </c>
      <c r="X44" s="68" t="s">
        <v>347</v>
      </c>
      <c r="Y44" s="68" t="s">
        <v>347</v>
      </c>
      <c r="Z44" s="68" t="s">
        <v>347</v>
      </c>
      <c r="AA44" s="69" t="s">
        <v>347</v>
      </c>
      <c r="AB44" s="55" t="s">
        <v>347</v>
      </c>
      <c r="AC44" s="56" t="s">
        <v>347</v>
      </c>
      <c r="AD44" s="56" t="s">
        <v>347</v>
      </c>
      <c r="AE44" s="56" t="s">
        <v>347</v>
      </c>
      <c r="AF44" s="56" t="s">
        <v>347</v>
      </c>
      <c r="AG44" s="57" t="s">
        <v>347</v>
      </c>
      <c r="AH44" s="58" t="s">
        <v>347</v>
      </c>
      <c r="AI44" s="59" t="s">
        <v>347</v>
      </c>
      <c r="AJ44" s="59" t="s">
        <v>347</v>
      </c>
      <c r="AK44" s="59" t="s">
        <v>347</v>
      </c>
      <c r="AL44" s="59" t="s">
        <v>347</v>
      </c>
      <c r="AN44" s="444"/>
      <c r="AO44" s="445"/>
      <c r="AP44" s="445"/>
      <c r="AQ44" s="445"/>
      <c r="AR44" s="445"/>
      <c r="AS44" s="445"/>
      <c r="AT44" s="450"/>
      <c r="AU44" s="450"/>
    </row>
    <row r="45" spans="2:47" ht="3" customHeight="1" thickBot="1">
      <c r="B45" s="455"/>
      <c r="C45" s="455"/>
      <c r="D45" s="456"/>
      <c r="E45" s="428"/>
      <c r="F45" s="432"/>
      <c r="G45" s="432"/>
      <c r="H45" s="432"/>
      <c r="I45" s="432"/>
      <c r="J45" s="76" t="s">
        <v>347</v>
      </c>
      <c r="K45" s="77" t="s">
        <v>347</v>
      </c>
      <c r="L45" s="77" t="s">
        <v>347</v>
      </c>
      <c r="M45" s="77" t="s">
        <v>347</v>
      </c>
      <c r="N45" s="77" t="s">
        <v>347</v>
      </c>
      <c r="O45" s="78" t="s">
        <v>347</v>
      </c>
      <c r="P45" s="210" t="s">
        <v>347</v>
      </c>
      <c r="Q45" s="211" t="s">
        <v>347</v>
      </c>
      <c r="R45" s="211" t="s">
        <v>347</v>
      </c>
      <c r="S45" s="211" t="s">
        <v>347</v>
      </c>
      <c r="T45" s="211" t="s">
        <v>347</v>
      </c>
      <c r="U45" s="212" t="s">
        <v>347</v>
      </c>
      <c r="V45" s="210" t="s">
        <v>347</v>
      </c>
      <c r="W45" s="211" t="s">
        <v>347</v>
      </c>
      <c r="X45" s="68" t="s">
        <v>347</v>
      </c>
      <c r="Y45" s="68" t="s">
        <v>347</v>
      </c>
      <c r="Z45" s="68" t="s">
        <v>347</v>
      </c>
      <c r="AA45" s="69" t="s">
        <v>347</v>
      </c>
      <c r="AB45" s="55" t="s">
        <v>347</v>
      </c>
      <c r="AC45" s="56" t="s">
        <v>347</v>
      </c>
      <c r="AD45" s="56" t="s">
        <v>347</v>
      </c>
      <c r="AE45" s="56" t="s">
        <v>347</v>
      </c>
      <c r="AF45" s="56" t="s">
        <v>347</v>
      </c>
      <c r="AG45" s="57" t="s">
        <v>347</v>
      </c>
      <c r="AH45" s="58" t="s">
        <v>347</v>
      </c>
      <c r="AI45" s="59" t="s">
        <v>347</v>
      </c>
      <c r="AJ45" s="59" t="s">
        <v>347</v>
      </c>
      <c r="AK45" s="59" t="s">
        <v>347</v>
      </c>
      <c r="AL45" s="59" t="s">
        <v>347</v>
      </c>
      <c r="AN45" s="444"/>
      <c r="AO45" s="445"/>
      <c r="AP45" s="445"/>
      <c r="AQ45" s="445"/>
      <c r="AR45" s="445"/>
      <c r="AS45" s="446"/>
      <c r="AT45" s="36"/>
      <c r="AU45" s="36"/>
    </row>
    <row r="46" spans="2:47" ht="16.5" hidden="1" thickBot="1">
      <c r="B46" s="455"/>
      <c r="C46" s="455"/>
      <c r="D46" s="456"/>
      <c r="E46" s="428"/>
      <c r="F46" s="432"/>
      <c r="G46" s="432"/>
      <c r="H46" s="432"/>
      <c r="I46" s="432"/>
      <c r="J46" s="76" t="s">
        <v>347</v>
      </c>
      <c r="K46" s="77" t="s">
        <v>347</v>
      </c>
      <c r="L46" s="77" t="s">
        <v>347</v>
      </c>
      <c r="M46" s="77" t="s">
        <v>347</v>
      </c>
      <c r="N46" s="77" t="s">
        <v>347</v>
      </c>
      <c r="O46" s="78" t="s">
        <v>347</v>
      </c>
      <c r="P46" s="67" t="s">
        <v>347</v>
      </c>
      <c r="Q46" s="68" t="s">
        <v>347</v>
      </c>
      <c r="R46" s="68" t="s">
        <v>347</v>
      </c>
      <c r="S46" s="68" t="s">
        <v>347</v>
      </c>
      <c r="T46" s="68" t="s">
        <v>347</v>
      </c>
      <c r="U46" s="69" t="s">
        <v>347</v>
      </c>
      <c r="V46" s="67" t="s">
        <v>347</v>
      </c>
      <c r="W46" s="68" t="s">
        <v>347</v>
      </c>
      <c r="X46" s="68" t="s">
        <v>347</v>
      </c>
      <c r="Y46" s="68" t="s">
        <v>347</v>
      </c>
      <c r="Z46" s="68" t="s">
        <v>347</v>
      </c>
      <c r="AA46" s="69" t="s">
        <v>347</v>
      </c>
      <c r="AB46" s="55" t="s">
        <v>347</v>
      </c>
      <c r="AC46" s="56" t="s">
        <v>347</v>
      </c>
      <c r="AD46" s="56" t="s">
        <v>347</v>
      </c>
      <c r="AE46" s="56" t="s">
        <v>347</v>
      </c>
      <c r="AF46" s="56" t="s">
        <v>347</v>
      </c>
      <c r="AG46" s="57" t="s">
        <v>347</v>
      </c>
      <c r="AH46" s="58" t="s">
        <v>347</v>
      </c>
      <c r="AI46" s="59" t="s">
        <v>347</v>
      </c>
      <c r="AJ46" s="59" t="s">
        <v>347</v>
      </c>
      <c r="AK46" s="59" t="s">
        <v>347</v>
      </c>
      <c r="AL46" s="59" t="s">
        <v>347</v>
      </c>
      <c r="AN46" s="444"/>
      <c r="AO46" s="445"/>
      <c r="AP46" s="445"/>
      <c r="AQ46" s="445"/>
      <c r="AR46" s="445"/>
      <c r="AS46" s="446"/>
    </row>
    <row r="47" spans="2:47" ht="16.5" hidden="1" thickBot="1">
      <c r="B47" s="455"/>
      <c r="C47" s="455"/>
      <c r="D47" s="456"/>
      <c r="E47" s="429"/>
      <c r="F47" s="430"/>
      <c r="G47" s="430"/>
      <c r="H47" s="430"/>
      <c r="I47" s="430"/>
      <c r="J47" s="79" t="s">
        <v>347</v>
      </c>
      <c r="K47" s="80" t="s">
        <v>347</v>
      </c>
      <c r="L47" s="80" t="s">
        <v>347</v>
      </c>
      <c r="M47" s="80" t="s">
        <v>347</v>
      </c>
      <c r="N47" s="80" t="s">
        <v>347</v>
      </c>
      <c r="O47" s="81" t="s">
        <v>347</v>
      </c>
      <c r="P47" s="67" t="s">
        <v>347</v>
      </c>
      <c r="Q47" s="68" t="s">
        <v>347</v>
      </c>
      <c r="R47" s="68" t="s">
        <v>347</v>
      </c>
      <c r="S47" s="68" t="s">
        <v>347</v>
      </c>
      <c r="T47" s="68" t="s">
        <v>347</v>
      </c>
      <c r="U47" s="69" t="s">
        <v>347</v>
      </c>
      <c r="V47" s="70" t="s">
        <v>347</v>
      </c>
      <c r="W47" s="71" t="s">
        <v>347</v>
      </c>
      <c r="X47" s="71" t="s">
        <v>347</v>
      </c>
      <c r="Y47" s="71" t="s">
        <v>347</v>
      </c>
      <c r="Z47" s="71" t="s">
        <v>347</v>
      </c>
      <c r="AA47" s="72" t="s">
        <v>347</v>
      </c>
      <c r="AB47" s="60" t="s">
        <v>347</v>
      </c>
      <c r="AC47" s="61" t="s">
        <v>347</v>
      </c>
      <c r="AD47" s="61" t="s">
        <v>347</v>
      </c>
      <c r="AE47" s="61" t="s">
        <v>347</v>
      </c>
      <c r="AF47" s="61" t="s">
        <v>347</v>
      </c>
      <c r="AG47" s="62" t="s">
        <v>347</v>
      </c>
      <c r="AH47" s="63" t="s">
        <v>347</v>
      </c>
      <c r="AI47" s="64" t="s">
        <v>347</v>
      </c>
      <c r="AJ47" s="64" t="s">
        <v>347</v>
      </c>
      <c r="AK47" s="64" t="s">
        <v>347</v>
      </c>
      <c r="AL47" s="64" t="s">
        <v>347</v>
      </c>
      <c r="AN47" s="447"/>
      <c r="AO47" s="448"/>
      <c r="AP47" s="448"/>
      <c r="AQ47" s="448"/>
      <c r="AR47" s="448"/>
      <c r="AS47" s="449"/>
    </row>
    <row r="48" spans="2:47" ht="23.25">
      <c r="B48" s="455"/>
      <c r="C48" s="455"/>
      <c r="D48" s="456"/>
      <c r="E48" s="422" t="s">
        <v>167</v>
      </c>
      <c r="F48" s="423"/>
      <c r="G48" s="423"/>
      <c r="H48" s="423"/>
      <c r="I48" s="424"/>
      <c r="J48" s="73" t="s">
        <v>347</v>
      </c>
      <c r="K48" s="74" t="s">
        <v>347</v>
      </c>
      <c r="L48" s="74" t="s">
        <v>347</v>
      </c>
      <c r="M48" s="74" t="s">
        <v>347</v>
      </c>
      <c r="N48" s="74" t="s">
        <v>347</v>
      </c>
      <c r="O48" s="75" t="s">
        <v>347</v>
      </c>
      <c r="P48" s="73" t="s">
        <v>347</v>
      </c>
      <c r="Q48" s="74" t="s">
        <v>347</v>
      </c>
      <c r="R48" s="74" t="s">
        <v>347</v>
      </c>
      <c r="S48" s="74" t="s">
        <v>347</v>
      </c>
      <c r="T48" s="74" t="s">
        <v>347</v>
      </c>
      <c r="U48" s="75" t="s">
        <v>347</v>
      </c>
      <c r="V48" s="207" t="s">
        <v>347</v>
      </c>
      <c r="W48" s="216" t="s">
        <v>347</v>
      </c>
      <c r="X48" s="65" t="s">
        <v>347</v>
      </c>
      <c r="Y48" s="65" t="s">
        <v>347</v>
      </c>
      <c r="Z48" s="65" t="s">
        <v>347</v>
      </c>
      <c r="AA48" s="66" t="s">
        <v>347</v>
      </c>
      <c r="AB48" s="50" t="s">
        <v>347</v>
      </c>
      <c r="AC48" s="51" t="s">
        <v>347</v>
      </c>
      <c r="AD48" s="51" t="s">
        <v>347</v>
      </c>
      <c r="AE48" s="51" t="s">
        <v>347</v>
      </c>
      <c r="AF48" s="51" t="s">
        <v>347</v>
      </c>
      <c r="AG48" s="52" t="s">
        <v>347</v>
      </c>
      <c r="AH48" s="53" t="s">
        <v>347</v>
      </c>
      <c r="AI48" s="54" t="s">
        <v>347</v>
      </c>
      <c r="AJ48" s="54" t="s">
        <v>347</v>
      </c>
      <c r="AK48" s="54" t="s">
        <v>347</v>
      </c>
      <c r="AL48" s="54" t="s">
        <v>347</v>
      </c>
    </row>
    <row r="49" spans="2:38" ht="15.75">
      <c r="B49" s="455"/>
      <c r="C49" s="455"/>
      <c r="D49" s="456"/>
      <c r="E49" s="425"/>
      <c r="F49" s="432"/>
      <c r="G49" s="432"/>
      <c r="H49" s="432"/>
      <c r="I49" s="427"/>
      <c r="J49" s="76" t="s">
        <v>347</v>
      </c>
      <c r="K49" s="77" t="s">
        <v>347</v>
      </c>
      <c r="L49" s="77" t="s">
        <v>347</v>
      </c>
      <c r="M49" s="77" t="s">
        <v>347</v>
      </c>
      <c r="N49" s="77" t="s">
        <v>347</v>
      </c>
      <c r="O49" s="78" t="s">
        <v>347</v>
      </c>
      <c r="P49" s="76" t="s">
        <v>347</v>
      </c>
      <c r="Q49" s="77" t="s">
        <v>347</v>
      </c>
      <c r="R49" s="77" t="s">
        <v>347</v>
      </c>
      <c r="S49" s="77" t="s">
        <v>347</v>
      </c>
      <c r="T49" s="77" t="s">
        <v>347</v>
      </c>
      <c r="U49" s="78" t="s">
        <v>347</v>
      </c>
      <c r="V49" s="210" t="s">
        <v>347</v>
      </c>
      <c r="W49" s="211" t="s">
        <v>347</v>
      </c>
      <c r="X49" s="68" t="s">
        <v>347</v>
      </c>
      <c r="Y49" s="68" t="s">
        <v>347</v>
      </c>
      <c r="Z49" s="68" t="s">
        <v>347</v>
      </c>
      <c r="AA49" s="69" t="s">
        <v>347</v>
      </c>
      <c r="AB49" s="55" t="s">
        <v>347</v>
      </c>
      <c r="AC49" s="56" t="s">
        <v>347</v>
      </c>
      <c r="AD49" s="56" t="s">
        <v>347</v>
      </c>
      <c r="AE49" s="56" t="s">
        <v>347</v>
      </c>
      <c r="AF49" s="56" t="s">
        <v>347</v>
      </c>
      <c r="AG49" s="57" t="s">
        <v>347</v>
      </c>
      <c r="AH49" s="58" t="s">
        <v>347</v>
      </c>
      <c r="AI49" s="59" t="s">
        <v>347</v>
      </c>
      <c r="AJ49" s="59" t="s">
        <v>347</v>
      </c>
      <c r="AK49" s="59" t="s">
        <v>347</v>
      </c>
      <c r="AL49" s="59" t="s">
        <v>347</v>
      </c>
    </row>
    <row r="50" spans="2:38" ht="15.75">
      <c r="B50" s="455"/>
      <c r="C50" s="455"/>
      <c r="D50" s="456"/>
      <c r="E50" s="425"/>
      <c r="F50" s="432"/>
      <c r="G50" s="432"/>
      <c r="H50" s="432"/>
      <c r="I50" s="427"/>
      <c r="J50" s="76" t="s">
        <v>347</v>
      </c>
      <c r="K50" s="77" t="s">
        <v>347</v>
      </c>
      <c r="L50" s="77" t="s">
        <v>347</v>
      </c>
      <c r="M50" s="77" t="s">
        <v>347</v>
      </c>
      <c r="N50" s="77" t="s">
        <v>347</v>
      </c>
      <c r="O50" s="78" t="s">
        <v>347</v>
      </c>
      <c r="P50" s="76" t="s">
        <v>347</v>
      </c>
      <c r="Q50" s="77" t="s">
        <v>347</v>
      </c>
      <c r="R50" s="77" t="s">
        <v>347</v>
      </c>
      <c r="S50" s="77" t="s">
        <v>347</v>
      </c>
      <c r="T50" s="77" t="s">
        <v>347</v>
      </c>
      <c r="U50" s="78" t="s">
        <v>347</v>
      </c>
      <c r="V50" s="210" t="s">
        <v>347</v>
      </c>
      <c r="W50" s="211" t="s">
        <v>347</v>
      </c>
      <c r="X50" s="68" t="s">
        <v>347</v>
      </c>
      <c r="Y50" s="68" t="s">
        <v>347</v>
      </c>
      <c r="Z50" s="68" t="s">
        <v>347</v>
      </c>
      <c r="AA50" s="69" t="s">
        <v>347</v>
      </c>
      <c r="AB50" s="55" t="s">
        <v>347</v>
      </c>
      <c r="AC50" s="56" t="s">
        <v>347</v>
      </c>
      <c r="AD50" s="56" t="s">
        <v>347</v>
      </c>
      <c r="AE50" s="56" t="s">
        <v>347</v>
      </c>
      <c r="AF50" s="56" t="s">
        <v>347</v>
      </c>
      <c r="AG50" s="57" t="s">
        <v>347</v>
      </c>
      <c r="AH50" s="58" t="s">
        <v>347</v>
      </c>
      <c r="AI50" s="59" t="s">
        <v>347</v>
      </c>
      <c r="AJ50" s="59" t="s">
        <v>347</v>
      </c>
      <c r="AK50" s="59" t="s">
        <v>347</v>
      </c>
      <c r="AL50" s="59" t="s">
        <v>347</v>
      </c>
    </row>
    <row r="51" spans="2:38" ht="15.75">
      <c r="B51" s="455"/>
      <c r="C51" s="455"/>
      <c r="D51" s="456"/>
      <c r="E51" s="428"/>
      <c r="F51" s="432"/>
      <c r="G51" s="432"/>
      <c r="H51" s="432"/>
      <c r="I51" s="427"/>
      <c r="J51" s="76" t="s">
        <v>347</v>
      </c>
      <c r="K51" s="77" t="s">
        <v>347</v>
      </c>
      <c r="L51" s="77" t="s">
        <v>347</v>
      </c>
      <c r="M51" s="77" t="s">
        <v>347</v>
      </c>
      <c r="N51" s="77" t="s">
        <v>347</v>
      </c>
      <c r="O51" s="78" t="s">
        <v>347</v>
      </c>
      <c r="P51" s="76" t="s">
        <v>347</v>
      </c>
      <c r="Q51" s="77" t="s">
        <v>347</v>
      </c>
      <c r="R51" s="77" t="s">
        <v>347</v>
      </c>
      <c r="S51" s="77" t="s">
        <v>347</v>
      </c>
      <c r="T51" s="77" t="s">
        <v>347</v>
      </c>
      <c r="U51" s="78" t="s">
        <v>347</v>
      </c>
      <c r="V51" s="210" t="s">
        <v>347</v>
      </c>
      <c r="W51" s="211" t="s">
        <v>347</v>
      </c>
      <c r="X51" s="68" t="s">
        <v>347</v>
      </c>
      <c r="Y51" s="68" t="s">
        <v>347</v>
      </c>
      <c r="Z51" s="68" t="s">
        <v>347</v>
      </c>
      <c r="AA51" s="69" t="s">
        <v>347</v>
      </c>
      <c r="AB51" s="55" t="s">
        <v>347</v>
      </c>
      <c r="AC51" s="56" t="s">
        <v>347</v>
      </c>
      <c r="AD51" s="56" t="s">
        <v>347</v>
      </c>
      <c r="AE51" s="56" t="s">
        <v>347</v>
      </c>
      <c r="AF51" s="56" t="s">
        <v>347</v>
      </c>
      <c r="AG51" s="57" t="s">
        <v>347</v>
      </c>
      <c r="AH51" s="58" t="s">
        <v>347</v>
      </c>
      <c r="AI51" s="59" t="s">
        <v>347</v>
      </c>
      <c r="AJ51" s="59" t="s">
        <v>347</v>
      </c>
      <c r="AK51" s="59" t="s">
        <v>347</v>
      </c>
      <c r="AL51" s="59" t="s">
        <v>347</v>
      </c>
    </row>
    <row r="52" spans="2:38" ht="15.75">
      <c r="B52" s="455"/>
      <c r="C52" s="455"/>
      <c r="D52" s="456"/>
      <c r="E52" s="428"/>
      <c r="F52" s="432"/>
      <c r="G52" s="432"/>
      <c r="H52" s="432"/>
      <c r="I52" s="427"/>
      <c r="J52" s="76" t="s">
        <v>347</v>
      </c>
      <c r="K52" s="77" t="s">
        <v>347</v>
      </c>
      <c r="L52" s="77" t="s">
        <v>347</v>
      </c>
      <c r="M52" s="77" t="s">
        <v>347</v>
      </c>
      <c r="N52" s="77" t="s">
        <v>347</v>
      </c>
      <c r="O52" s="78" t="s">
        <v>347</v>
      </c>
      <c r="P52" s="76" t="s">
        <v>347</v>
      </c>
      <c r="Q52" s="77" t="s">
        <v>347</v>
      </c>
      <c r="R52" s="77" t="s">
        <v>347</v>
      </c>
      <c r="S52" s="77" t="s">
        <v>347</v>
      </c>
      <c r="T52" s="77" t="s">
        <v>347</v>
      </c>
      <c r="U52" s="78" t="s">
        <v>347</v>
      </c>
      <c r="V52" s="210" t="s">
        <v>347</v>
      </c>
      <c r="W52" s="211" t="s">
        <v>347</v>
      </c>
      <c r="X52" s="68" t="s">
        <v>347</v>
      </c>
      <c r="Y52" s="68" t="s">
        <v>347</v>
      </c>
      <c r="Z52" s="68" t="s">
        <v>347</v>
      </c>
      <c r="AA52" s="69" t="s">
        <v>347</v>
      </c>
      <c r="AB52" s="55" t="s">
        <v>347</v>
      </c>
      <c r="AC52" s="56" t="s">
        <v>347</v>
      </c>
      <c r="AD52" s="56" t="s">
        <v>347</v>
      </c>
      <c r="AE52" s="56" t="s">
        <v>347</v>
      </c>
      <c r="AF52" s="56" t="s">
        <v>347</v>
      </c>
      <c r="AG52" s="57" t="s">
        <v>347</v>
      </c>
      <c r="AH52" s="58" t="s">
        <v>347</v>
      </c>
      <c r="AI52" s="59" t="s">
        <v>347</v>
      </c>
      <c r="AJ52" s="59" t="s">
        <v>347</v>
      </c>
      <c r="AK52" s="59" t="s">
        <v>347</v>
      </c>
      <c r="AL52" s="59" t="s">
        <v>347</v>
      </c>
    </row>
    <row r="53" spans="2:38" ht="5.25" customHeight="1">
      <c r="B53" s="455"/>
      <c r="C53" s="455"/>
      <c r="D53" s="456"/>
      <c r="E53" s="428"/>
      <c r="F53" s="432"/>
      <c r="G53" s="432"/>
      <c r="H53" s="432"/>
      <c r="I53" s="427"/>
      <c r="J53" s="76" t="s">
        <v>347</v>
      </c>
      <c r="K53" s="77" t="s">
        <v>347</v>
      </c>
      <c r="L53" s="77" t="s">
        <v>347</v>
      </c>
      <c r="M53" s="77" t="s">
        <v>347</v>
      </c>
      <c r="N53" s="77" t="s">
        <v>347</v>
      </c>
      <c r="O53" s="78" t="s">
        <v>347</v>
      </c>
      <c r="P53" s="76" t="s">
        <v>347</v>
      </c>
      <c r="Q53" s="77" t="s">
        <v>347</v>
      </c>
      <c r="R53" s="77" t="s">
        <v>347</v>
      </c>
      <c r="S53" s="77" t="s">
        <v>347</v>
      </c>
      <c r="T53" s="77" t="s">
        <v>347</v>
      </c>
      <c r="U53" s="78" t="s">
        <v>347</v>
      </c>
      <c r="V53" s="210" t="s">
        <v>347</v>
      </c>
      <c r="W53" s="211" t="s">
        <v>347</v>
      </c>
      <c r="X53" s="68" t="s">
        <v>347</v>
      </c>
      <c r="Y53" s="68" t="s">
        <v>347</v>
      </c>
      <c r="Z53" s="68" t="s">
        <v>347</v>
      </c>
      <c r="AA53" s="69" t="s">
        <v>347</v>
      </c>
      <c r="AB53" s="55" t="s">
        <v>347</v>
      </c>
      <c r="AC53" s="56" t="s">
        <v>347</v>
      </c>
      <c r="AD53" s="56" t="s">
        <v>347</v>
      </c>
      <c r="AE53" s="56" t="s">
        <v>347</v>
      </c>
      <c r="AF53" s="56" t="s">
        <v>347</v>
      </c>
      <c r="AG53" s="57" t="s">
        <v>347</v>
      </c>
      <c r="AH53" s="58" t="s">
        <v>347</v>
      </c>
      <c r="AI53" s="59" t="s">
        <v>347</v>
      </c>
      <c r="AJ53" s="59" t="s">
        <v>347</v>
      </c>
      <c r="AK53" s="59" t="s">
        <v>347</v>
      </c>
      <c r="AL53" s="59" t="s">
        <v>347</v>
      </c>
    </row>
    <row r="54" spans="2:38" ht="3" hidden="1" customHeight="1">
      <c r="B54" s="455"/>
      <c r="C54" s="455"/>
      <c r="D54" s="456"/>
      <c r="E54" s="428"/>
      <c r="F54" s="432"/>
      <c r="G54" s="432"/>
      <c r="H54" s="432"/>
      <c r="I54" s="427"/>
      <c r="J54" s="76" t="s">
        <v>347</v>
      </c>
      <c r="K54" s="77" t="s">
        <v>347</v>
      </c>
      <c r="L54" s="77" t="s">
        <v>347</v>
      </c>
      <c r="M54" s="77" t="s">
        <v>347</v>
      </c>
      <c r="N54" s="77" t="s">
        <v>347</v>
      </c>
      <c r="O54" s="78" t="s">
        <v>347</v>
      </c>
      <c r="P54" s="76" t="s">
        <v>347</v>
      </c>
      <c r="Q54" s="77" t="s">
        <v>347</v>
      </c>
      <c r="R54" s="77" t="s">
        <v>347</v>
      </c>
      <c r="S54" s="77" t="s">
        <v>347</v>
      </c>
      <c r="T54" s="77" t="s">
        <v>347</v>
      </c>
      <c r="U54" s="78" t="s">
        <v>347</v>
      </c>
      <c r="V54" s="210" t="s">
        <v>347</v>
      </c>
      <c r="W54" s="211" t="s">
        <v>347</v>
      </c>
      <c r="X54" s="68" t="s">
        <v>347</v>
      </c>
      <c r="Y54" s="68" t="s">
        <v>347</v>
      </c>
      <c r="Z54" s="68" t="s">
        <v>347</v>
      </c>
      <c r="AA54" s="69" t="s">
        <v>347</v>
      </c>
      <c r="AB54" s="55" t="s">
        <v>347</v>
      </c>
      <c r="AC54" s="56" t="s">
        <v>347</v>
      </c>
      <c r="AD54" s="56" t="s">
        <v>347</v>
      </c>
      <c r="AE54" s="56" t="s">
        <v>347</v>
      </c>
      <c r="AF54" s="56" t="s">
        <v>347</v>
      </c>
      <c r="AG54" s="57" t="s">
        <v>347</v>
      </c>
      <c r="AH54" s="58" t="s">
        <v>347</v>
      </c>
      <c r="AI54" s="59" t="s">
        <v>347</v>
      </c>
      <c r="AJ54" s="59" t="s">
        <v>347</v>
      </c>
      <c r="AK54" s="59" t="s">
        <v>347</v>
      </c>
      <c r="AL54" s="59" t="s">
        <v>347</v>
      </c>
    </row>
    <row r="55" spans="2:38" ht="15.75" hidden="1">
      <c r="B55" s="455"/>
      <c r="C55" s="455"/>
      <c r="D55" s="456"/>
      <c r="E55" s="428"/>
      <c r="F55" s="432"/>
      <c r="G55" s="432"/>
      <c r="H55" s="432"/>
      <c r="I55" s="427"/>
      <c r="J55" s="76" t="s">
        <v>347</v>
      </c>
      <c r="K55" s="77" t="s">
        <v>347</v>
      </c>
      <c r="L55" s="77" t="s">
        <v>347</v>
      </c>
      <c r="M55" s="77" t="s">
        <v>347</v>
      </c>
      <c r="N55" s="77" t="s">
        <v>347</v>
      </c>
      <c r="O55" s="78" t="s">
        <v>347</v>
      </c>
      <c r="P55" s="76" t="s">
        <v>347</v>
      </c>
      <c r="Q55" s="77" t="s">
        <v>347</v>
      </c>
      <c r="R55" s="77" t="s">
        <v>347</v>
      </c>
      <c r="S55" s="77" t="s">
        <v>347</v>
      </c>
      <c r="T55" s="77" t="s">
        <v>347</v>
      </c>
      <c r="U55" s="78" t="s">
        <v>347</v>
      </c>
      <c r="V55" s="210" t="s">
        <v>347</v>
      </c>
      <c r="W55" s="211" t="s">
        <v>347</v>
      </c>
      <c r="X55" s="68" t="s">
        <v>347</v>
      </c>
      <c r="Y55" s="68" t="s">
        <v>347</v>
      </c>
      <c r="Z55" s="68" t="s">
        <v>347</v>
      </c>
      <c r="AA55" s="69" t="s">
        <v>347</v>
      </c>
      <c r="AB55" s="55" t="s">
        <v>347</v>
      </c>
      <c r="AC55" s="56" t="s">
        <v>347</v>
      </c>
      <c r="AD55" s="56" t="s">
        <v>347</v>
      </c>
      <c r="AE55" s="56" t="s">
        <v>347</v>
      </c>
      <c r="AF55" s="56" t="s">
        <v>347</v>
      </c>
      <c r="AG55" s="57" t="s">
        <v>347</v>
      </c>
      <c r="AH55" s="58" t="s">
        <v>347</v>
      </c>
      <c r="AI55" s="59" t="s">
        <v>347</v>
      </c>
      <c r="AJ55" s="59" t="s">
        <v>347</v>
      </c>
      <c r="AK55" s="59" t="s">
        <v>347</v>
      </c>
      <c r="AL55" s="59" t="s">
        <v>347</v>
      </c>
    </row>
    <row r="56" spans="2:38" ht="15.75" hidden="1">
      <c r="B56" s="455"/>
      <c r="C56" s="455"/>
      <c r="D56" s="456"/>
      <c r="E56" s="428"/>
      <c r="F56" s="432"/>
      <c r="G56" s="432"/>
      <c r="H56" s="432"/>
      <c r="I56" s="427"/>
      <c r="J56" s="76" t="s">
        <v>347</v>
      </c>
      <c r="K56" s="77" t="s">
        <v>347</v>
      </c>
      <c r="L56" s="77" t="s">
        <v>347</v>
      </c>
      <c r="M56" s="77" t="s">
        <v>347</v>
      </c>
      <c r="N56" s="77" t="s">
        <v>347</v>
      </c>
      <c r="O56" s="78" t="s">
        <v>347</v>
      </c>
      <c r="P56" s="76" t="s">
        <v>347</v>
      </c>
      <c r="Q56" s="77" t="s">
        <v>347</v>
      </c>
      <c r="R56" s="77" t="s">
        <v>347</v>
      </c>
      <c r="S56" s="77" t="s">
        <v>347</v>
      </c>
      <c r="T56" s="77" t="s">
        <v>347</v>
      </c>
      <c r="U56" s="78" t="s">
        <v>347</v>
      </c>
      <c r="V56" s="210" t="s">
        <v>347</v>
      </c>
      <c r="W56" s="211" t="s">
        <v>347</v>
      </c>
      <c r="X56" s="68" t="s">
        <v>347</v>
      </c>
      <c r="Y56" s="68" t="s">
        <v>347</v>
      </c>
      <c r="Z56" s="68" t="s">
        <v>347</v>
      </c>
      <c r="AA56" s="69" t="s">
        <v>347</v>
      </c>
      <c r="AB56" s="55" t="s">
        <v>347</v>
      </c>
      <c r="AC56" s="56" t="s">
        <v>347</v>
      </c>
      <c r="AD56" s="56" t="s">
        <v>347</v>
      </c>
      <c r="AE56" s="56" t="s">
        <v>347</v>
      </c>
      <c r="AF56" s="56" t="s">
        <v>347</v>
      </c>
      <c r="AG56" s="57" t="s">
        <v>347</v>
      </c>
      <c r="AH56" s="58" t="s">
        <v>347</v>
      </c>
      <c r="AI56" s="59" t="s">
        <v>347</v>
      </c>
      <c r="AJ56" s="59" t="s">
        <v>347</v>
      </c>
      <c r="AK56" s="59" t="s">
        <v>347</v>
      </c>
      <c r="AL56" s="59" t="s">
        <v>347</v>
      </c>
    </row>
    <row r="57" spans="2:38" ht="16.5" thickBot="1">
      <c r="B57" s="455"/>
      <c r="C57" s="455"/>
      <c r="D57" s="456"/>
      <c r="E57" s="429"/>
      <c r="F57" s="430"/>
      <c r="G57" s="430"/>
      <c r="H57" s="430"/>
      <c r="I57" s="431"/>
      <c r="J57" s="79" t="s">
        <v>347</v>
      </c>
      <c r="K57" s="80" t="s">
        <v>347</v>
      </c>
      <c r="L57" s="80" t="s">
        <v>347</v>
      </c>
      <c r="M57" s="80" t="s">
        <v>347</v>
      </c>
      <c r="N57" s="80" t="s">
        <v>347</v>
      </c>
      <c r="O57" s="81" t="s">
        <v>347</v>
      </c>
      <c r="P57" s="79" t="s">
        <v>347</v>
      </c>
      <c r="Q57" s="80" t="s">
        <v>347</v>
      </c>
      <c r="R57" s="80" t="s">
        <v>347</v>
      </c>
      <c r="S57" s="80" t="s">
        <v>347</v>
      </c>
      <c r="T57" s="80" t="s">
        <v>347</v>
      </c>
      <c r="U57" s="81" t="s">
        <v>347</v>
      </c>
      <c r="V57" s="213" t="s">
        <v>347</v>
      </c>
      <c r="W57" s="214" t="s">
        <v>347</v>
      </c>
      <c r="X57" s="71" t="s">
        <v>347</v>
      </c>
      <c r="Y57" s="71" t="s">
        <v>347</v>
      </c>
      <c r="Z57" s="71" t="s">
        <v>347</v>
      </c>
      <c r="AA57" s="72" t="s">
        <v>347</v>
      </c>
      <c r="AB57" s="60" t="s">
        <v>347</v>
      </c>
      <c r="AC57" s="61" t="s">
        <v>347</v>
      </c>
      <c r="AD57" s="61" t="s">
        <v>347</v>
      </c>
      <c r="AE57" s="61" t="s">
        <v>347</v>
      </c>
      <c r="AF57" s="61" t="s">
        <v>347</v>
      </c>
      <c r="AG57" s="62" t="s">
        <v>347</v>
      </c>
      <c r="AH57" s="58" t="s">
        <v>347</v>
      </c>
      <c r="AI57" s="59" t="s">
        <v>347</v>
      </c>
      <c r="AJ57" s="59" t="s">
        <v>347</v>
      </c>
      <c r="AK57" s="59" t="s">
        <v>347</v>
      </c>
      <c r="AL57" s="59" t="s">
        <v>347</v>
      </c>
    </row>
    <row r="58" spans="2:38" ht="15" customHeight="1">
      <c r="J58" s="422" t="s">
        <v>168</v>
      </c>
      <c r="K58" s="423"/>
      <c r="L58" s="423"/>
      <c r="M58" s="423"/>
      <c r="N58" s="423"/>
      <c r="O58" s="424"/>
      <c r="P58" s="422" t="s">
        <v>169</v>
      </c>
      <c r="Q58" s="423"/>
      <c r="R58" s="423"/>
      <c r="S58" s="423"/>
      <c r="T58" s="423"/>
      <c r="U58" s="424"/>
      <c r="V58" s="422" t="s">
        <v>170</v>
      </c>
      <c r="W58" s="423"/>
      <c r="X58" s="423"/>
      <c r="Y58" s="423"/>
      <c r="Z58" s="423"/>
      <c r="AA58" s="424"/>
      <c r="AB58" s="422" t="s">
        <v>171</v>
      </c>
      <c r="AC58" s="451"/>
      <c r="AD58" s="423"/>
      <c r="AE58" s="423"/>
      <c r="AF58" s="423"/>
      <c r="AG58" s="423"/>
      <c r="AH58" s="422" t="s">
        <v>172</v>
      </c>
      <c r="AI58" s="423"/>
      <c r="AJ58" s="423"/>
      <c r="AK58" s="423"/>
      <c r="AL58" s="424"/>
    </row>
    <row r="59" spans="2:38" ht="15" customHeight="1">
      <c r="J59" s="428"/>
      <c r="K59" s="432"/>
      <c r="L59" s="432"/>
      <c r="M59" s="432"/>
      <c r="N59" s="432"/>
      <c r="O59" s="427"/>
      <c r="P59" s="428"/>
      <c r="Q59" s="432"/>
      <c r="R59" s="432"/>
      <c r="S59" s="432"/>
      <c r="T59" s="432"/>
      <c r="U59" s="427"/>
      <c r="V59" s="428"/>
      <c r="W59" s="432"/>
      <c r="X59" s="432"/>
      <c r="Y59" s="432"/>
      <c r="Z59" s="432"/>
      <c r="AA59" s="427"/>
      <c r="AB59" s="428"/>
      <c r="AC59" s="432"/>
      <c r="AD59" s="432"/>
      <c r="AE59" s="432"/>
      <c r="AF59" s="432"/>
      <c r="AG59" s="432"/>
      <c r="AH59" s="425"/>
      <c r="AI59" s="426"/>
      <c r="AJ59" s="426"/>
      <c r="AK59" s="426"/>
      <c r="AL59" s="427"/>
    </row>
    <row r="60" spans="2:38" ht="15" customHeight="1">
      <c r="J60" s="428"/>
      <c r="K60" s="432"/>
      <c r="L60" s="432"/>
      <c r="M60" s="432"/>
      <c r="N60" s="432"/>
      <c r="O60" s="427"/>
      <c r="P60" s="428"/>
      <c r="Q60" s="432"/>
      <c r="R60" s="432"/>
      <c r="S60" s="432"/>
      <c r="T60" s="432"/>
      <c r="U60" s="427"/>
      <c r="V60" s="428"/>
      <c r="W60" s="432"/>
      <c r="X60" s="432"/>
      <c r="Y60" s="432"/>
      <c r="Z60" s="432"/>
      <c r="AA60" s="427"/>
      <c r="AB60" s="428"/>
      <c r="AC60" s="432"/>
      <c r="AD60" s="432"/>
      <c r="AE60" s="432"/>
      <c r="AF60" s="432"/>
      <c r="AG60" s="432"/>
      <c r="AH60" s="425"/>
      <c r="AI60" s="426"/>
      <c r="AJ60" s="426"/>
      <c r="AK60" s="426"/>
      <c r="AL60" s="427"/>
    </row>
    <row r="61" spans="2:38" ht="15" customHeight="1">
      <c r="J61" s="428"/>
      <c r="K61" s="432"/>
      <c r="L61" s="432"/>
      <c r="M61" s="432"/>
      <c r="N61" s="432"/>
      <c r="O61" s="427"/>
      <c r="P61" s="428"/>
      <c r="Q61" s="432"/>
      <c r="R61" s="432"/>
      <c r="S61" s="432"/>
      <c r="T61" s="432"/>
      <c r="U61" s="427"/>
      <c r="V61" s="428"/>
      <c r="W61" s="432"/>
      <c r="X61" s="432"/>
      <c r="Y61" s="432"/>
      <c r="Z61" s="432"/>
      <c r="AA61" s="427"/>
      <c r="AB61" s="428"/>
      <c r="AC61" s="432"/>
      <c r="AD61" s="432"/>
      <c r="AE61" s="432"/>
      <c r="AF61" s="432"/>
      <c r="AG61" s="432"/>
      <c r="AH61" s="428"/>
      <c r="AI61" s="426"/>
      <c r="AJ61" s="426"/>
      <c r="AK61" s="426"/>
      <c r="AL61" s="427"/>
    </row>
    <row r="62" spans="2:38" ht="15" customHeight="1">
      <c r="J62" s="428"/>
      <c r="K62" s="432"/>
      <c r="L62" s="432"/>
      <c r="M62" s="432"/>
      <c r="N62" s="432"/>
      <c r="O62" s="427"/>
      <c r="P62" s="428"/>
      <c r="Q62" s="432"/>
      <c r="R62" s="432"/>
      <c r="S62" s="432"/>
      <c r="T62" s="432"/>
      <c r="U62" s="427"/>
      <c r="V62" s="428"/>
      <c r="W62" s="432"/>
      <c r="X62" s="432"/>
      <c r="Y62" s="432"/>
      <c r="Z62" s="432"/>
      <c r="AA62" s="427"/>
      <c r="AB62" s="428"/>
      <c r="AC62" s="432"/>
      <c r="AD62" s="432"/>
      <c r="AE62" s="432"/>
      <c r="AF62" s="432"/>
      <c r="AG62" s="432"/>
      <c r="AH62" s="428"/>
      <c r="AI62" s="426"/>
      <c r="AJ62" s="426"/>
      <c r="AK62" s="426"/>
      <c r="AL62" s="427"/>
    </row>
    <row r="63" spans="2:38" ht="28.5" customHeight="1" thickBot="1">
      <c r="J63" s="429"/>
      <c r="K63" s="430"/>
      <c r="L63" s="430"/>
      <c r="M63" s="430"/>
      <c r="N63" s="430"/>
      <c r="O63" s="431"/>
      <c r="P63" s="429"/>
      <c r="Q63" s="430"/>
      <c r="R63" s="430"/>
      <c r="S63" s="430"/>
      <c r="T63" s="430"/>
      <c r="U63" s="431"/>
      <c r="V63" s="429"/>
      <c r="W63" s="430"/>
      <c r="X63" s="430"/>
      <c r="Y63" s="430"/>
      <c r="Z63" s="430"/>
      <c r="AA63" s="431"/>
      <c r="AB63" s="429"/>
      <c r="AC63" s="430"/>
      <c r="AD63" s="430"/>
      <c r="AE63" s="430"/>
      <c r="AF63" s="430"/>
      <c r="AG63" s="430"/>
      <c r="AH63" s="429"/>
      <c r="AI63" s="430"/>
      <c r="AJ63" s="430"/>
      <c r="AK63" s="430"/>
      <c r="AL63" s="431"/>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35" customWidth="1"/>
    <col min="8" max="8" width="11.42578125" style="135"/>
    <col min="9" max="9" width="18.28515625" style="135" customWidth="1"/>
    <col min="10" max="12" width="11.42578125" style="13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5" t="s">
        <v>23</v>
      </c>
      <c r="H1" s="135" t="s">
        <v>15</v>
      </c>
    </row>
    <row r="4" spans="2:26">
      <c r="B4" t="s">
        <v>218</v>
      </c>
      <c r="C4" t="s">
        <v>166</v>
      </c>
      <c r="F4" t="s">
        <v>52</v>
      </c>
      <c r="G4" s="134" t="s">
        <v>243</v>
      </c>
      <c r="H4" s="134">
        <v>0.2</v>
      </c>
      <c r="I4" s="134"/>
      <c r="K4" s="134"/>
      <c r="Q4" t="s">
        <v>244</v>
      </c>
      <c r="R4" s="134">
        <v>0.5</v>
      </c>
      <c r="S4" s="135" t="s">
        <v>111</v>
      </c>
      <c r="T4" s="134">
        <v>0.3</v>
      </c>
      <c r="U4" s="135" t="s">
        <v>124</v>
      </c>
      <c r="V4" s="134">
        <v>0.4</v>
      </c>
      <c r="W4" s="135" t="s">
        <v>127</v>
      </c>
    </row>
    <row r="5" spans="2:26">
      <c r="B5" t="s">
        <v>219</v>
      </c>
      <c r="C5" t="s">
        <v>166</v>
      </c>
      <c r="F5" t="s">
        <v>53</v>
      </c>
      <c r="G5" s="134" t="s">
        <v>243</v>
      </c>
      <c r="H5" s="134">
        <v>0.2</v>
      </c>
      <c r="I5" s="134"/>
      <c r="K5" s="134"/>
      <c r="Q5" t="s">
        <v>245</v>
      </c>
      <c r="R5" s="134">
        <v>0.45</v>
      </c>
      <c r="S5" s="135" t="s">
        <v>111</v>
      </c>
      <c r="T5" s="134">
        <v>0.36</v>
      </c>
      <c r="U5" s="135" t="s">
        <v>124</v>
      </c>
      <c r="V5" s="134">
        <v>0.4</v>
      </c>
      <c r="W5" s="135" t="s">
        <v>127</v>
      </c>
    </row>
    <row r="6" spans="2:26">
      <c r="B6" t="s">
        <v>220</v>
      </c>
      <c r="C6" t="s">
        <v>127</v>
      </c>
      <c r="F6" t="s">
        <v>54</v>
      </c>
      <c r="G6" s="134" t="s">
        <v>113</v>
      </c>
      <c r="H6" s="134">
        <v>0.6</v>
      </c>
      <c r="I6" s="134" t="s">
        <v>276</v>
      </c>
      <c r="K6" s="134"/>
      <c r="Q6" t="s">
        <v>246</v>
      </c>
      <c r="R6" s="134">
        <v>0.4</v>
      </c>
      <c r="S6" s="135" t="s">
        <v>111</v>
      </c>
      <c r="T6" s="134">
        <v>0.36</v>
      </c>
      <c r="U6" s="135" t="s">
        <v>124</v>
      </c>
      <c r="V6" s="134">
        <v>0.4</v>
      </c>
      <c r="W6" s="135" t="s">
        <v>127</v>
      </c>
    </row>
    <row r="7" spans="2:26">
      <c r="B7" t="s">
        <v>221</v>
      </c>
      <c r="C7" t="s">
        <v>217</v>
      </c>
      <c r="G7" s="134"/>
      <c r="I7" s="134"/>
      <c r="K7" s="134"/>
      <c r="Q7" t="s">
        <v>247</v>
      </c>
      <c r="R7" s="134">
        <v>0.35</v>
      </c>
      <c r="S7" s="135" t="s">
        <v>113</v>
      </c>
      <c r="T7" s="134">
        <v>0.42</v>
      </c>
      <c r="U7" s="135" t="s">
        <v>124</v>
      </c>
      <c r="V7" s="134">
        <v>0.4</v>
      </c>
      <c r="W7" s="135" t="s">
        <v>127</v>
      </c>
    </row>
    <row r="8" spans="2:26">
      <c r="B8" t="s">
        <v>222</v>
      </c>
      <c r="C8" t="s">
        <v>161</v>
      </c>
      <c r="G8" s="134"/>
      <c r="I8" s="134"/>
      <c r="K8" s="134"/>
      <c r="Q8" t="s">
        <v>248</v>
      </c>
      <c r="R8" s="134">
        <v>0.35</v>
      </c>
      <c r="S8" s="135" t="s">
        <v>113</v>
      </c>
      <c r="T8" s="134">
        <v>0.6</v>
      </c>
      <c r="U8" s="135" t="s">
        <v>124</v>
      </c>
      <c r="V8" s="134">
        <v>0.26</v>
      </c>
      <c r="W8" s="135" t="s">
        <v>127</v>
      </c>
    </row>
    <row r="9" spans="2:26">
      <c r="B9" t="s">
        <v>224</v>
      </c>
      <c r="C9" t="s">
        <v>166</v>
      </c>
      <c r="G9" s="134"/>
      <c r="I9" s="134"/>
      <c r="K9" s="134"/>
      <c r="Q9" t="s">
        <v>249</v>
      </c>
      <c r="R9" s="134">
        <v>0.3</v>
      </c>
      <c r="S9" s="135" t="s">
        <v>113</v>
      </c>
      <c r="T9" s="134">
        <v>0.6</v>
      </c>
      <c r="U9" s="135" t="s">
        <v>124</v>
      </c>
      <c r="V9" s="134">
        <v>0.3</v>
      </c>
      <c r="W9" s="135" t="s">
        <v>127</v>
      </c>
    </row>
    <row r="10" spans="2:26">
      <c r="B10" t="s">
        <v>225</v>
      </c>
      <c r="C10" t="s">
        <v>127</v>
      </c>
    </row>
    <row r="11" spans="2:26">
      <c r="B11" t="s">
        <v>226</v>
      </c>
      <c r="C11" t="s">
        <v>127</v>
      </c>
      <c r="F11" t="s">
        <v>218</v>
      </c>
      <c r="G11" s="135" t="s">
        <v>110</v>
      </c>
      <c r="H11" s="134">
        <v>0.1</v>
      </c>
      <c r="I11" s="135" t="s">
        <v>243</v>
      </c>
      <c r="J11" s="134">
        <v>0.2</v>
      </c>
      <c r="K11" s="135" t="s">
        <v>166</v>
      </c>
    </row>
    <row r="12" spans="2:26">
      <c r="B12" t="s">
        <v>227</v>
      </c>
      <c r="C12" t="s">
        <v>217</v>
      </c>
      <c r="F12" t="s">
        <v>219</v>
      </c>
      <c r="G12" s="135" t="s">
        <v>110</v>
      </c>
      <c r="H12" s="134">
        <v>0.1</v>
      </c>
      <c r="I12" s="135" t="s">
        <v>124</v>
      </c>
      <c r="J12" s="134">
        <v>0.4</v>
      </c>
      <c r="K12" s="135" t="s">
        <v>166</v>
      </c>
      <c r="Q12" t="s">
        <v>14</v>
      </c>
      <c r="R12" t="s">
        <v>277</v>
      </c>
      <c r="S12" s="135" t="s">
        <v>18</v>
      </c>
      <c r="T12" t="s">
        <v>31</v>
      </c>
      <c r="U12" s="135" t="s">
        <v>32</v>
      </c>
      <c r="V12" t="s">
        <v>278</v>
      </c>
      <c r="W12" s="135" t="s">
        <v>15</v>
      </c>
      <c r="X12" t="s">
        <v>23</v>
      </c>
      <c r="Y12" s="135" t="s">
        <v>15</v>
      </c>
      <c r="Z12" t="s">
        <v>279</v>
      </c>
    </row>
    <row r="13" spans="2:26">
      <c r="B13" t="s">
        <v>228</v>
      </c>
      <c r="C13" t="s">
        <v>161</v>
      </c>
      <c r="F13" t="s">
        <v>220</v>
      </c>
      <c r="G13" s="135" t="s">
        <v>110</v>
      </c>
      <c r="H13" s="134">
        <v>0.1</v>
      </c>
      <c r="I13" s="135" t="s">
        <v>127</v>
      </c>
      <c r="J13" s="134">
        <v>0.6</v>
      </c>
      <c r="K13" s="135" t="s">
        <v>127</v>
      </c>
      <c r="Q13" t="s">
        <v>110</v>
      </c>
      <c r="R13" t="s">
        <v>243</v>
      </c>
      <c r="S13" t="s">
        <v>166</v>
      </c>
      <c r="T13" t="s">
        <v>52</v>
      </c>
      <c r="U13" t="s">
        <v>56</v>
      </c>
      <c r="V13" t="s">
        <v>110</v>
      </c>
      <c r="W13" s="133">
        <v>0.1</v>
      </c>
      <c r="X13" t="s">
        <v>243</v>
      </c>
      <c r="Y13" s="133">
        <v>0.2</v>
      </c>
      <c r="Z13" t="s">
        <v>166</v>
      </c>
    </row>
    <row r="14" spans="2:26">
      <c r="B14" t="s">
        <v>229</v>
      </c>
      <c r="C14" t="s">
        <v>127</v>
      </c>
      <c r="F14" t="s">
        <v>221</v>
      </c>
      <c r="G14" s="135" t="s">
        <v>110</v>
      </c>
      <c r="H14" s="134">
        <v>0.1</v>
      </c>
      <c r="I14" s="135" t="s">
        <v>130</v>
      </c>
      <c r="J14" s="134">
        <v>0.8</v>
      </c>
      <c r="K14" s="135" t="s">
        <v>163</v>
      </c>
      <c r="Q14" t="s">
        <v>110</v>
      </c>
      <c r="R14" t="s">
        <v>124</v>
      </c>
      <c r="S14" t="s">
        <v>166</v>
      </c>
      <c r="T14" t="s">
        <v>52</v>
      </c>
      <c r="U14" t="s">
        <v>56</v>
      </c>
      <c r="V14" t="s">
        <v>110</v>
      </c>
      <c r="W14" s="133">
        <v>0.1</v>
      </c>
      <c r="X14" t="s">
        <v>124</v>
      </c>
      <c r="Y14" s="133">
        <v>0.4</v>
      </c>
      <c r="Z14" t="s">
        <v>166</v>
      </c>
    </row>
    <row r="15" spans="2:26">
      <c r="B15" t="s">
        <v>223</v>
      </c>
      <c r="C15" t="s">
        <v>127</v>
      </c>
      <c r="F15" t="s">
        <v>222</v>
      </c>
      <c r="G15" s="135" t="s">
        <v>110</v>
      </c>
      <c r="H15" s="134">
        <v>0.1</v>
      </c>
      <c r="I15" s="135" t="s">
        <v>132</v>
      </c>
      <c r="J15" s="134">
        <v>1</v>
      </c>
      <c r="K15" s="135" t="s">
        <v>161</v>
      </c>
      <c r="Q15" t="s">
        <v>110</v>
      </c>
      <c r="R15" t="s">
        <v>127</v>
      </c>
      <c r="S15" t="s">
        <v>127</v>
      </c>
      <c r="T15" t="s">
        <v>52</v>
      </c>
      <c r="U15" t="s">
        <v>56</v>
      </c>
      <c r="V15" t="s">
        <v>110</v>
      </c>
      <c r="W15" s="133">
        <v>0.1</v>
      </c>
      <c r="X15" t="s">
        <v>127</v>
      </c>
      <c r="Y15" s="133">
        <v>0.6</v>
      </c>
      <c r="Z15" t="s">
        <v>127</v>
      </c>
    </row>
    <row r="16" spans="2:26">
      <c r="B16" t="s">
        <v>239</v>
      </c>
      <c r="C16" t="s">
        <v>127</v>
      </c>
      <c r="F16" t="s">
        <v>224</v>
      </c>
      <c r="G16" s="135" t="s">
        <v>110</v>
      </c>
      <c r="H16" s="134">
        <v>0.2</v>
      </c>
      <c r="I16" s="135" t="s">
        <v>243</v>
      </c>
      <c r="J16" s="134">
        <v>0.2</v>
      </c>
      <c r="K16" s="135" t="s">
        <v>166</v>
      </c>
      <c r="T16" t="s">
        <v>52</v>
      </c>
      <c r="U16" t="s">
        <v>56</v>
      </c>
    </row>
    <row r="17" spans="2:21">
      <c r="B17" t="s">
        <v>230</v>
      </c>
      <c r="C17" t="s">
        <v>217</v>
      </c>
      <c r="F17" t="s">
        <v>225</v>
      </c>
      <c r="G17" s="135" t="s">
        <v>110</v>
      </c>
      <c r="H17" s="134">
        <v>0.2</v>
      </c>
      <c r="I17" s="135" t="s">
        <v>124</v>
      </c>
      <c r="J17" s="134">
        <v>0.4</v>
      </c>
      <c r="K17" s="135" t="s">
        <v>166</v>
      </c>
      <c r="R17" s="134">
        <v>0.5</v>
      </c>
      <c r="S17" s="133">
        <v>0.5</v>
      </c>
      <c r="T17" t="s">
        <v>52</v>
      </c>
      <c r="U17" t="s">
        <v>56</v>
      </c>
    </row>
    <row r="18" spans="2:21">
      <c r="B18" t="s">
        <v>231</v>
      </c>
      <c r="C18" t="s">
        <v>161</v>
      </c>
      <c r="F18" t="s">
        <v>226</v>
      </c>
      <c r="G18" s="135" t="s">
        <v>110</v>
      </c>
      <c r="H18" s="134">
        <v>0.2</v>
      </c>
      <c r="I18" s="135" t="s">
        <v>127</v>
      </c>
      <c r="J18" s="134">
        <v>0.6</v>
      </c>
      <c r="K18" s="135" t="s">
        <v>127</v>
      </c>
      <c r="R18" s="134">
        <v>0.45</v>
      </c>
      <c r="S18" s="133">
        <v>0.35</v>
      </c>
      <c r="T18" t="s">
        <v>52</v>
      </c>
      <c r="U18" t="s">
        <v>56</v>
      </c>
    </row>
    <row r="19" spans="2:21">
      <c r="B19" t="s">
        <v>232</v>
      </c>
      <c r="C19" t="s">
        <v>127</v>
      </c>
      <c r="F19" t="s">
        <v>227</v>
      </c>
      <c r="G19" s="135" t="s">
        <v>110</v>
      </c>
      <c r="H19" s="134">
        <v>0.2</v>
      </c>
      <c r="I19" s="135" t="s">
        <v>130</v>
      </c>
      <c r="J19" s="134">
        <v>0.8</v>
      </c>
      <c r="K19" s="135" t="s">
        <v>163</v>
      </c>
      <c r="R19" s="134">
        <v>0.4</v>
      </c>
      <c r="T19" t="s">
        <v>52</v>
      </c>
      <c r="U19" t="s">
        <v>56</v>
      </c>
    </row>
    <row r="20" spans="2:21">
      <c r="B20" t="s">
        <v>233</v>
      </c>
      <c r="C20" t="s">
        <v>127</v>
      </c>
      <c r="F20" t="s">
        <v>228</v>
      </c>
      <c r="G20" s="135" t="s">
        <v>110</v>
      </c>
      <c r="H20" s="134">
        <v>0.2</v>
      </c>
      <c r="I20" s="135" t="s">
        <v>132</v>
      </c>
      <c r="J20" s="134">
        <v>1</v>
      </c>
      <c r="K20" s="135" t="s">
        <v>161</v>
      </c>
      <c r="R20" s="134">
        <v>0.35</v>
      </c>
      <c r="T20" t="s">
        <v>52</v>
      </c>
      <c r="U20" t="s">
        <v>56</v>
      </c>
    </row>
    <row r="21" spans="2:21">
      <c r="B21" t="s">
        <v>234</v>
      </c>
      <c r="C21" t="s">
        <v>217</v>
      </c>
      <c r="F21" t="s">
        <v>229</v>
      </c>
      <c r="G21" s="135" t="s">
        <v>111</v>
      </c>
      <c r="H21" s="134">
        <v>0.3</v>
      </c>
      <c r="I21" s="135" t="s">
        <v>243</v>
      </c>
      <c r="J21" s="134">
        <v>0.2</v>
      </c>
      <c r="K21" s="135" t="s">
        <v>166</v>
      </c>
      <c r="R21" s="134">
        <v>0.35</v>
      </c>
      <c r="T21" t="s">
        <v>52</v>
      </c>
      <c r="U21" t="s">
        <v>56</v>
      </c>
    </row>
    <row r="22" spans="2:21">
      <c r="B22" t="s">
        <v>235</v>
      </c>
      <c r="C22" t="s">
        <v>217</v>
      </c>
      <c r="F22" t="s">
        <v>223</v>
      </c>
      <c r="G22" s="135" t="s">
        <v>111</v>
      </c>
      <c r="H22" s="134">
        <v>0.3</v>
      </c>
      <c r="I22" s="135" t="s">
        <v>124</v>
      </c>
      <c r="J22" s="134">
        <v>0.4</v>
      </c>
      <c r="K22" s="135" t="s">
        <v>127</v>
      </c>
      <c r="R22" s="134">
        <v>0.3</v>
      </c>
      <c r="T22" t="s">
        <v>52</v>
      </c>
      <c r="U22" t="s">
        <v>56</v>
      </c>
    </row>
    <row r="23" spans="2:21">
      <c r="B23" t="s">
        <v>236</v>
      </c>
      <c r="C23" t="s">
        <v>161</v>
      </c>
      <c r="F23" t="s">
        <v>239</v>
      </c>
      <c r="G23" s="135" t="s">
        <v>111</v>
      </c>
      <c r="H23" s="134">
        <v>0.3</v>
      </c>
      <c r="I23" s="135" t="s">
        <v>127</v>
      </c>
      <c r="J23" s="134">
        <v>0.6</v>
      </c>
      <c r="K23" s="135" t="s">
        <v>127</v>
      </c>
      <c r="T23" t="s">
        <v>52</v>
      </c>
      <c r="U23" t="s">
        <v>56</v>
      </c>
    </row>
    <row r="24" spans="2:21">
      <c r="B24" t="s">
        <v>284</v>
      </c>
      <c r="C24" t="s">
        <v>217</v>
      </c>
      <c r="F24" t="s">
        <v>230</v>
      </c>
      <c r="G24" s="135" t="s">
        <v>111</v>
      </c>
      <c r="H24" s="134">
        <v>0.3</v>
      </c>
      <c r="I24" s="135" t="s">
        <v>130</v>
      </c>
      <c r="J24" s="134">
        <v>0.8</v>
      </c>
      <c r="K24" s="135" t="s">
        <v>163</v>
      </c>
      <c r="T24" t="s">
        <v>52</v>
      </c>
      <c r="U24" t="s">
        <v>56</v>
      </c>
    </row>
    <row r="25" spans="2:21">
      <c r="B25" t="s">
        <v>285</v>
      </c>
      <c r="C25" t="s">
        <v>217</v>
      </c>
      <c r="F25" t="s">
        <v>231</v>
      </c>
      <c r="G25" s="135" t="s">
        <v>111</v>
      </c>
      <c r="H25" s="134">
        <v>0.3</v>
      </c>
      <c r="I25" s="135" t="s">
        <v>132</v>
      </c>
      <c r="J25" s="134">
        <v>1</v>
      </c>
      <c r="K25" s="135" t="s">
        <v>161</v>
      </c>
    </row>
    <row r="26" spans="2:21">
      <c r="B26" t="s">
        <v>286</v>
      </c>
      <c r="C26" t="s">
        <v>217</v>
      </c>
      <c r="F26" t="s">
        <v>232</v>
      </c>
      <c r="G26" s="135" t="s">
        <v>111</v>
      </c>
      <c r="H26" s="134">
        <v>0.4</v>
      </c>
      <c r="I26" s="135" t="s">
        <v>243</v>
      </c>
      <c r="J26" s="134">
        <v>0.2</v>
      </c>
      <c r="K26" s="135" t="s">
        <v>166</v>
      </c>
    </row>
    <row r="27" spans="2:21">
      <c r="B27" t="s">
        <v>287</v>
      </c>
      <c r="C27" t="s">
        <v>217</v>
      </c>
      <c r="F27" t="s">
        <v>233</v>
      </c>
      <c r="G27" s="135" t="s">
        <v>111</v>
      </c>
      <c r="H27" s="134">
        <v>0.4</v>
      </c>
      <c r="I27" s="135" t="s">
        <v>124</v>
      </c>
      <c r="J27" s="134">
        <v>0.4</v>
      </c>
      <c r="K27" s="135" t="s">
        <v>127</v>
      </c>
    </row>
    <row r="28" spans="2:21">
      <c r="B28" t="s">
        <v>288</v>
      </c>
      <c r="C28" t="s">
        <v>161</v>
      </c>
      <c r="F28" t="s">
        <v>234</v>
      </c>
      <c r="G28" s="135" t="s">
        <v>111</v>
      </c>
      <c r="H28" s="134">
        <v>0.4</v>
      </c>
      <c r="I28" s="135" t="s">
        <v>127</v>
      </c>
      <c r="J28" s="134">
        <v>0.6</v>
      </c>
      <c r="K28" s="135" t="s">
        <v>127</v>
      </c>
    </row>
    <row r="29" spans="2:21">
      <c r="F29" t="s">
        <v>235</v>
      </c>
      <c r="G29" s="135" t="s">
        <v>111</v>
      </c>
      <c r="H29" s="134">
        <v>0.4</v>
      </c>
      <c r="I29" s="135" t="s">
        <v>130</v>
      </c>
      <c r="J29" s="134">
        <v>0.8</v>
      </c>
      <c r="K29" s="135" t="s">
        <v>163</v>
      </c>
    </row>
    <row r="30" spans="2:21">
      <c r="F30" t="s">
        <v>236</v>
      </c>
      <c r="G30" s="135" t="s">
        <v>111</v>
      </c>
      <c r="H30" s="134">
        <v>0.4</v>
      </c>
      <c r="I30" s="135" t="s">
        <v>132</v>
      </c>
      <c r="J30" s="134">
        <v>1</v>
      </c>
      <c r="K30" s="135" t="s">
        <v>161</v>
      </c>
    </row>
    <row r="31" spans="2:21">
      <c r="F31" t="s">
        <v>237</v>
      </c>
      <c r="G31" s="135" t="s">
        <v>113</v>
      </c>
      <c r="H31" s="134">
        <v>0.5</v>
      </c>
      <c r="I31" s="135" t="s">
        <v>243</v>
      </c>
      <c r="J31" s="134">
        <v>0.2</v>
      </c>
      <c r="K31" s="135" t="s">
        <v>127</v>
      </c>
    </row>
    <row r="32" spans="2:21">
      <c r="F32" t="s">
        <v>238</v>
      </c>
      <c r="G32" s="135" t="s">
        <v>113</v>
      </c>
      <c r="H32" s="134">
        <v>0.5</v>
      </c>
      <c r="I32" s="135" t="s">
        <v>124</v>
      </c>
      <c r="J32" s="134">
        <v>0.4</v>
      </c>
      <c r="K32" s="135" t="s">
        <v>127</v>
      </c>
    </row>
    <row r="33" spans="6:11">
      <c r="F33" t="s">
        <v>240</v>
      </c>
      <c r="G33" s="135" t="s">
        <v>113</v>
      </c>
      <c r="H33" s="134">
        <v>0.5</v>
      </c>
      <c r="I33" s="135" t="s">
        <v>127</v>
      </c>
      <c r="J33" s="134">
        <v>0.6</v>
      </c>
      <c r="K33" s="135" t="s">
        <v>127</v>
      </c>
    </row>
    <row r="34" spans="6:11">
      <c r="F34" t="s">
        <v>242</v>
      </c>
      <c r="G34" s="135" t="s">
        <v>113</v>
      </c>
      <c r="H34" s="134">
        <v>0.5</v>
      </c>
      <c r="I34" s="135" t="s">
        <v>130</v>
      </c>
      <c r="J34" s="134">
        <v>0.8</v>
      </c>
      <c r="K34" s="135" t="s">
        <v>163</v>
      </c>
    </row>
    <row r="35" spans="6:11">
      <c r="F35" t="s">
        <v>241</v>
      </c>
      <c r="G35" s="135" t="s">
        <v>113</v>
      </c>
      <c r="H35" s="134">
        <v>0.5</v>
      </c>
      <c r="I35" s="135" t="s">
        <v>132</v>
      </c>
      <c r="J35" s="134">
        <v>1</v>
      </c>
      <c r="K35" s="135" t="s">
        <v>161</v>
      </c>
    </row>
    <row r="37" spans="6:11" ht="45">
      <c r="G37" s="136" t="s">
        <v>251</v>
      </c>
    </row>
    <row r="38" spans="6:11" ht="105">
      <c r="G38" s="136" t="s">
        <v>252</v>
      </c>
    </row>
    <row r="39" spans="6:11" ht="75">
      <c r="G39" s="136" t="s">
        <v>253</v>
      </c>
    </row>
    <row r="40" spans="6:11" ht="75">
      <c r="G40" s="136" t="s">
        <v>254</v>
      </c>
    </row>
    <row r="41" spans="6:11" ht="75">
      <c r="G41" s="136" t="s">
        <v>255</v>
      </c>
    </row>
    <row r="42" spans="6:11" ht="45">
      <c r="G42" s="136" t="s">
        <v>256</v>
      </c>
    </row>
    <row r="43" spans="6:11" ht="105">
      <c r="G43" s="136" t="s">
        <v>257</v>
      </c>
    </row>
    <row r="44" spans="6:11" ht="75">
      <c r="G44" s="136" t="s">
        <v>258</v>
      </c>
    </row>
    <row r="45" spans="6:11" ht="75">
      <c r="G45" s="136" t="s">
        <v>259</v>
      </c>
    </row>
    <row r="46" spans="6:11" ht="75">
      <c r="G46" s="136" t="s">
        <v>260</v>
      </c>
    </row>
    <row r="47" spans="6:11" ht="45">
      <c r="G47" s="136" t="s">
        <v>261</v>
      </c>
    </row>
    <row r="48" spans="6:11" ht="105">
      <c r="G48" s="136" t="s">
        <v>262</v>
      </c>
    </row>
    <row r="49" spans="7:7" ht="75">
      <c r="G49" s="136" t="s">
        <v>263</v>
      </c>
    </row>
    <row r="50" spans="7:7" ht="75">
      <c r="G50" s="136" t="s">
        <v>264</v>
      </c>
    </row>
    <row r="51" spans="7:7" ht="75">
      <c r="G51" s="136" t="s">
        <v>265</v>
      </c>
    </row>
    <row r="52" spans="7:7" ht="45">
      <c r="G52" s="136" t="s">
        <v>266</v>
      </c>
    </row>
    <row r="53" spans="7:7" ht="105">
      <c r="G53" s="136" t="s">
        <v>267</v>
      </c>
    </row>
    <row r="54" spans="7:7" ht="75">
      <c r="G54" s="136" t="s">
        <v>268</v>
      </c>
    </row>
    <row r="55" spans="7:7" ht="75">
      <c r="G55" s="136" t="s">
        <v>269</v>
      </c>
    </row>
    <row r="56" spans="7:7" ht="75">
      <c r="G56" s="136" t="s">
        <v>270</v>
      </c>
    </row>
    <row r="57" spans="7:7" ht="45">
      <c r="G57" s="136" t="s">
        <v>271</v>
      </c>
    </row>
    <row r="58" spans="7:7" ht="105">
      <c r="G58" s="136" t="s">
        <v>272</v>
      </c>
    </row>
    <row r="59" spans="7:7" ht="75">
      <c r="G59" s="136" t="s">
        <v>273</v>
      </c>
    </row>
    <row r="60" spans="7:7" ht="75">
      <c r="G60" s="136" t="s">
        <v>274</v>
      </c>
    </row>
    <row r="61" spans="7:7" ht="75">
      <c r="G61" s="136" t="s">
        <v>275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290</v>
      </c>
    </row>
    <row r="3" spans="2:11" ht="30">
      <c r="B3" t="s">
        <v>40</v>
      </c>
      <c r="C3" s="82" t="s">
        <v>41</v>
      </c>
      <c r="D3" s="5" t="s">
        <v>47</v>
      </c>
      <c r="E3" t="s">
        <v>52</v>
      </c>
      <c r="F3" t="s">
        <v>56</v>
      </c>
      <c r="G3" t="s">
        <v>59</v>
      </c>
      <c r="H3" t="s">
        <v>62</v>
      </c>
      <c r="I3" t="s">
        <v>65</v>
      </c>
      <c r="J3" t="s">
        <v>176</v>
      </c>
      <c r="K3" t="s">
        <v>291</v>
      </c>
    </row>
    <row r="4" spans="2:11" ht="75">
      <c r="B4" s="157" t="s">
        <v>296</v>
      </c>
      <c r="C4" t="s">
        <v>42</v>
      </c>
      <c r="D4" s="5" t="s">
        <v>48</v>
      </c>
      <c r="E4" t="s">
        <v>53</v>
      </c>
      <c r="F4" t="s">
        <v>57</v>
      </c>
      <c r="G4" t="s">
        <v>60</v>
      </c>
      <c r="H4" t="s">
        <v>63</v>
      </c>
      <c r="I4" t="s">
        <v>66</v>
      </c>
      <c r="J4" t="s">
        <v>177</v>
      </c>
      <c r="K4" t="s">
        <v>292</v>
      </c>
    </row>
    <row r="5" spans="2:11" ht="60">
      <c r="B5" s="157" t="s">
        <v>309</v>
      </c>
      <c r="C5" t="s">
        <v>43</v>
      </c>
      <c r="D5" s="5" t="s">
        <v>129</v>
      </c>
      <c r="E5" t="s">
        <v>54</v>
      </c>
      <c r="K5" t="s">
        <v>293</v>
      </c>
    </row>
    <row r="6" spans="2:11" ht="45">
      <c r="B6" s="157" t="s">
        <v>295</v>
      </c>
      <c r="C6" t="s">
        <v>44</v>
      </c>
      <c r="D6" s="5" t="s">
        <v>311</v>
      </c>
      <c r="K6" t="s">
        <v>294</v>
      </c>
    </row>
    <row r="7" spans="2:11" ht="60">
      <c r="B7" s="157" t="s">
        <v>322</v>
      </c>
      <c r="C7" t="s">
        <v>45</v>
      </c>
      <c r="D7" s="83" t="s">
        <v>50</v>
      </c>
    </row>
    <row r="8" spans="2:11" ht="30">
      <c r="B8" s="157" t="s">
        <v>391</v>
      </c>
      <c r="C8" t="s">
        <v>310</v>
      </c>
      <c r="D8" s="147" t="s">
        <v>302</v>
      </c>
    </row>
    <row r="9" spans="2:11" ht="30">
      <c r="B9" s="157" t="s">
        <v>392</v>
      </c>
      <c r="C9" t="s">
        <v>174</v>
      </c>
      <c r="D9" s="147" t="s">
        <v>303</v>
      </c>
    </row>
    <row r="10" spans="2:11" ht="30">
      <c r="C10" t="s">
        <v>353</v>
      </c>
      <c r="D10" s="147" t="s">
        <v>304</v>
      </c>
    </row>
    <row r="11" spans="2:11" ht="30">
      <c r="D11" s="147" t="s">
        <v>305</v>
      </c>
    </row>
    <row r="12" spans="2:11" ht="30">
      <c r="D12" s="147" t="s">
        <v>306</v>
      </c>
    </row>
    <row r="13" spans="2:11" ht="30">
      <c r="D13" s="145" t="s">
        <v>297</v>
      </c>
    </row>
    <row r="14" spans="2:11" ht="30">
      <c r="D14" s="145" t="s">
        <v>298</v>
      </c>
    </row>
    <row r="15" spans="2:11" ht="30">
      <c r="D15" s="145" t="s">
        <v>299</v>
      </c>
    </row>
    <row r="16" spans="2:11" ht="30">
      <c r="D16" s="145" t="s">
        <v>300</v>
      </c>
    </row>
    <row r="17" spans="4:4" ht="30">
      <c r="D17" s="145" t="s">
        <v>301</v>
      </c>
    </row>
    <row r="18" spans="4:4" ht="60">
      <c r="D18" s="82" t="s">
        <v>388</v>
      </c>
    </row>
    <row r="19" spans="4:4" ht="60">
      <c r="D19" s="82" t="s">
        <v>389</v>
      </c>
    </row>
    <row r="20" spans="4:4" ht="30">
      <c r="D20" s="167" t="s">
        <v>314</v>
      </c>
    </row>
    <row r="21" spans="4:4" ht="30">
      <c r="D21" s="167" t="s">
        <v>318</v>
      </c>
    </row>
    <row r="22" spans="4:4" ht="30">
      <c r="D22" s="167" t="s">
        <v>319</v>
      </c>
    </row>
    <row r="23" spans="4:4" ht="30">
      <c r="D23" s="167" t="s">
        <v>320</v>
      </c>
    </row>
    <row r="24" spans="4:4" ht="45">
      <c r="D24" s="167" t="s">
        <v>321</v>
      </c>
    </row>
    <row r="25" spans="4:4" ht="45">
      <c r="D25" s="167" t="s">
        <v>312</v>
      </c>
    </row>
    <row r="26" spans="4:4" ht="60">
      <c r="D26" s="167" t="s">
        <v>313</v>
      </c>
    </row>
    <row r="27" spans="4:4" ht="45">
      <c r="D27" s="167" t="s">
        <v>330</v>
      </c>
    </row>
    <row r="28" spans="4:4" ht="45">
      <c r="D28" s="167" t="s">
        <v>331</v>
      </c>
    </row>
    <row r="29" spans="4:4" ht="45">
      <c r="D29" s="167" t="s">
        <v>332</v>
      </c>
    </row>
    <row r="30" spans="4:4" ht="45">
      <c r="D30" s="167" t="s">
        <v>329</v>
      </c>
    </row>
    <row r="31" spans="4:4" ht="45">
      <c r="D31" s="167" t="s">
        <v>333</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49"/>
  <sheetViews>
    <sheetView topLeftCell="F32" zoomScale="71" zoomScaleNormal="71" workbookViewId="0">
      <selection activeCell="S20" sqref="S20:S24"/>
    </sheetView>
  </sheetViews>
  <sheetFormatPr baseColWidth="10" defaultColWidth="11.42578125" defaultRowHeight="15"/>
  <cols>
    <col min="1" max="2" width="18.42578125" style="82" customWidth="1"/>
    <col min="3" max="3" width="15.5703125" customWidth="1"/>
    <col min="4" max="4" width="27.5703125" style="82" customWidth="1"/>
    <col min="5" max="5" width="18" style="189" customWidth="1"/>
    <col min="6" max="6" width="40.140625" customWidth="1"/>
    <col min="7" max="7" width="20.42578125" customWidth="1"/>
    <col min="8" max="8" width="10.42578125" style="190" customWidth="1"/>
    <col min="9" max="9" width="11.42578125" style="190" customWidth="1"/>
    <col min="10" max="10" width="10.140625" style="191" customWidth="1"/>
    <col min="11" max="11" width="11.42578125" style="190" customWidth="1"/>
    <col min="12" max="12" width="10.85546875" style="190" customWidth="1"/>
    <col min="13" max="13" width="18.28515625" style="19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120"/>
  </cols>
  <sheetData>
    <row r="1" spans="1:278" s="159" customFormat="1" ht="16.5" customHeight="1">
      <c r="A1" s="371"/>
      <c r="B1" s="372"/>
      <c r="C1" s="372"/>
      <c r="D1" s="483" t="s">
        <v>372</v>
      </c>
      <c r="E1" s="483"/>
      <c r="F1" s="483"/>
      <c r="G1" s="483"/>
      <c r="H1" s="483"/>
      <c r="I1" s="483"/>
      <c r="J1" s="483"/>
      <c r="K1" s="483"/>
      <c r="L1" s="483"/>
      <c r="M1" s="483"/>
      <c r="N1" s="483"/>
      <c r="O1" s="483"/>
      <c r="P1" s="483"/>
      <c r="Q1" s="484"/>
      <c r="R1" s="363" t="s">
        <v>67</v>
      </c>
      <c r="S1" s="363"/>
      <c r="T1" s="363"/>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c r="FH1" s="158"/>
      <c r="FI1" s="158"/>
      <c r="FJ1" s="158"/>
      <c r="FK1" s="158"/>
      <c r="FL1" s="158"/>
      <c r="FM1" s="158"/>
      <c r="FN1" s="158"/>
      <c r="FO1" s="158"/>
      <c r="FP1" s="158"/>
      <c r="FQ1" s="158"/>
      <c r="FR1" s="158"/>
      <c r="FS1" s="158"/>
      <c r="FT1" s="158"/>
      <c r="FU1" s="158"/>
      <c r="FV1" s="158"/>
      <c r="FW1" s="158"/>
      <c r="FX1" s="158"/>
      <c r="FY1" s="158"/>
      <c r="FZ1" s="158"/>
      <c r="GA1" s="158"/>
      <c r="GB1" s="158"/>
      <c r="GC1" s="158"/>
      <c r="GD1" s="158"/>
      <c r="GE1" s="158"/>
      <c r="GF1" s="158"/>
      <c r="GG1" s="158"/>
      <c r="GH1" s="158"/>
      <c r="GI1" s="158"/>
      <c r="GJ1" s="158"/>
      <c r="GK1" s="158"/>
      <c r="GL1" s="158"/>
      <c r="GM1" s="158"/>
      <c r="GN1" s="158"/>
      <c r="GO1" s="158"/>
      <c r="GP1" s="158"/>
      <c r="GQ1" s="158"/>
      <c r="GR1" s="158"/>
      <c r="GS1" s="158"/>
      <c r="GT1" s="158"/>
      <c r="GU1" s="158"/>
      <c r="GV1" s="158"/>
      <c r="GW1" s="158"/>
      <c r="GX1" s="158"/>
      <c r="GY1" s="158"/>
      <c r="GZ1" s="158"/>
      <c r="HA1" s="158"/>
      <c r="HB1" s="158"/>
      <c r="HC1" s="158"/>
      <c r="HD1" s="158"/>
      <c r="HE1" s="158"/>
      <c r="HF1" s="158"/>
      <c r="HG1" s="158"/>
      <c r="HH1" s="158"/>
      <c r="HI1" s="158"/>
      <c r="HJ1" s="158"/>
      <c r="HK1" s="158"/>
      <c r="HL1" s="158"/>
      <c r="HM1" s="158"/>
      <c r="HN1" s="158"/>
      <c r="HO1" s="158"/>
      <c r="HP1" s="158"/>
      <c r="HQ1" s="158"/>
      <c r="HR1" s="158"/>
      <c r="HS1" s="158"/>
      <c r="HT1" s="158"/>
      <c r="HU1" s="158"/>
      <c r="HV1" s="158"/>
      <c r="HW1" s="158"/>
      <c r="HX1" s="158"/>
      <c r="HY1" s="158"/>
      <c r="HZ1" s="158"/>
      <c r="IA1" s="158"/>
      <c r="IB1" s="158"/>
      <c r="IC1" s="158"/>
      <c r="ID1" s="158"/>
      <c r="IE1" s="158"/>
      <c r="IF1" s="158"/>
      <c r="IG1" s="158"/>
      <c r="IH1" s="158"/>
      <c r="II1" s="158"/>
      <c r="IJ1" s="158"/>
      <c r="IK1" s="158"/>
      <c r="IL1" s="158"/>
      <c r="IM1" s="158"/>
      <c r="IN1" s="158"/>
      <c r="IO1" s="158"/>
      <c r="IP1" s="158"/>
      <c r="IQ1" s="158"/>
      <c r="IR1" s="158"/>
      <c r="IS1" s="158"/>
      <c r="IT1" s="158"/>
      <c r="IU1" s="158"/>
      <c r="IV1" s="158"/>
      <c r="IW1" s="158"/>
      <c r="IX1" s="158"/>
      <c r="IY1" s="158"/>
      <c r="IZ1" s="158"/>
      <c r="JA1" s="158"/>
      <c r="JB1" s="158"/>
      <c r="JC1" s="158"/>
      <c r="JD1" s="158"/>
      <c r="JE1" s="158"/>
      <c r="JF1" s="158"/>
      <c r="JG1" s="158"/>
      <c r="JH1" s="158"/>
      <c r="JI1" s="158"/>
      <c r="JJ1" s="158"/>
      <c r="JK1" s="158"/>
      <c r="JL1" s="158"/>
      <c r="JM1" s="158"/>
      <c r="JN1" s="158"/>
      <c r="JO1" s="158"/>
      <c r="JP1" s="158"/>
      <c r="JQ1" s="158"/>
      <c r="JR1" s="158"/>
    </row>
    <row r="2" spans="1:278" s="159" customFormat="1" ht="39.75" customHeight="1">
      <c r="A2" s="373"/>
      <c r="B2" s="374"/>
      <c r="C2" s="374"/>
      <c r="D2" s="485"/>
      <c r="E2" s="485"/>
      <c r="F2" s="485"/>
      <c r="G2" s="485"/>
      <c r="H2" s="485"/>
      <c r="I2" s="485"/>
      <c r="J2" s="485"/>
      <c r="K2" s="485"/>
      <c r="L2" s="485"/>
      <c r="M2" s="485"/>
      <c r="N2" s="485"/>
      <c r="O2" s="485"/>
      <c r="P2" s="485"/>
      <c r="Q2" s="486"/>
      <c r="R2" s="363"/>
      <c r="S2" s="363"/>
      <c r="T2" s="363"/>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row>
    <row r="3" spans="1:278" s="159" customFormat="1" ht="3" customHeight="1">
      <c r="A3" s="2"/>
      <c r="B3" s="2"/>
      <c r="C3" s="204"/>
      <c r="D3" s="485"/>
      <c r="E3" s="485"/>
      <c r="F3" s="485"/>
      <c r="G3" s="485"/>
      <c r="H3" s="485"/>
      <c r="I3" s="485"/>
      <c r="J3" s="485"/>
      <c r="K3" s="485"/>
      <c r="L3" s="485"/>
      <c r="M3" s="485"/>
      <c r="N3" s="485"/>
      <c r="O3" s="485"/>
      <c r="P3" s="485"/>
      <c r="Q3" s="486"/>
      <c r="R3" s="363"/>
      <c r="S3" s="363"/>
      <c r="T3" s="363"/>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row>
    <row r="4" spans="1:278" s="159" customFormat="1" ht="41.25" customHeight="1">
      <c r="A4" s="364" t="s">
        <v>0</v>
      </c>
      <c r="B4" s="365"/>
      <c r="C4" s="366"/>
      <c r="D4" s="367" t="str">
        <f>'Mapa Final'!D4</f>
        <v>Gestión de la Formación Judicial</v>
      </c>
      <c r="E4" s="368"/>
      <c r="F4" s="368"/>
      <c r="G4" s="368"/>
      <c r="H4" s="368"/>
      <c r="I4" s="368"/>
      <c r="J4" s="368"/>
      <c r="K4" s="368"/>
      <c r="L4" s="368"/>
      <c r="M4" s="368"/>
      <c r="N4" s="369"/>
      <c r="O4" s="370"/>
      <c r="P4" s="370"/>
      <c r="Q4" s="370"/>
      <c r="R4" s="1"/>
      <c r="S4" s="1"/>
      <c r="T4" s="1"/>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row>
    <row r="5" spans="1:278" s="159" customFormat="1" ht="52.5" customHeight="1">
      <c r="A5" s="364" t="s">
        <v>1</v>
      </c>
      <c r="B5" s="365"/>
      <c r="C5" s="366"/>
      <c r="D5" s="375"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376"/>
      <c r="F5" s="376"/>
      <c r="G5" s="376"/>
      <c r="H5" s="376"/>
      <c r="I5" s="376"/>
      <c r="J5" s="376"/>
      <c r="K5" s="376"/>
      <c r="L5" s="376"/>
      <c r="M5" s="376"/>
      <c r="N5" s="377"/>
      <c r="O5" s="1"/>
      <c r="P5" s="1"/>
      <c r="Q5" s="1"/>
      <c r="R5" s="1"/>
      <c r="S5" s="1"/>
      <c r="T5" s="1"/>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c r="GZ5" s="158"/>
      <c r="HA5" s="158"/>
      <c r="HB5" s="158"/>
      <c r="HC5" s="158"/>
      <c r="HD5" s="158"/>
      <c r="HE5" s="158"/>
      <c r="HF5" s="158"/>
      <c r="HG5" s="158"/>
      <c r="HH5" s="158"/>
      <c r="HI5" s="158"/>
      <c r="HJ5" s="158"/>
      <c r="HK5" s="158"/>
      <c r="HL5" s="158"/>
      <c r="HM5" s="158"/>
      <c r="HN5" s="158"/>
      <c r="HO5" s="158"/>
      <c r="HP5" s="158"/>
      <c r="HQ5" s="158"/>
      <c r="HR5" s="158"/>
      <c r="HS5" s="158"/>
      <c r="HT5" s="158"/>
      <c r="HU5" s="158"/>
      <c r="HV5" s="158"/>
      <c r="HW5" s="158"/>
      <c r="HX5" s="158"/>
      <c r="HY5" s="158"/>
      <c r="HZ5" s="158"/>
      <c r="IA5" s="158"/>
      <c r="IB5" s="158"/>
      <c r="IC5" s="158"/>
      <c r="ID5" s="158"/>
      <c r="IE5" s="158"/>
      <c r="IF5" s="158"/>
      <c r="IG5" s="158"/>
      <c r="IH5" s="158"/>
      <c r="II5" s="158"/>
      <c r="IJ5" s="158"/>
      <c r="IK5" s="158"/>
      <c r="IL5" s="158"/>
      <c r="IM5" s="158"/>
      <c r="IN5" s="158"/>
      <c r="IO5" s="158"/>
      <c r="IP5" s="158"/>
      <c r="IQ5" s="158"/>
      <c r="IR5" s="158"/>
      <c r="IS5" s="158"/>
      <c r="IT5" s="158"/>
      <c r="IU5" s="158"/>
      <c r="IV5" s="158"/>
      <c r="IW5" s="158"/>
      <c r="IX5" s="158"/>
      <c r="IY5" s="158"/>
      <c r="IZ5" s="158"/>
      <c r="JA5" s="158"/>
      <c r="JB5" s="158"/>
      <c r="JC5" s="158"/>
      <c r="JD5" s="158"/>
      <c r="JE5" s="158"/>
      <c r="JF5" s="158"/>
      <c r="JG5" s="158"/>
      <c r="JH5" s="158"/>
      <c r="JI5" s="158"/>
      <c r="JJ5" s="158"/>
      <c r="JK5" s="158"/>
      <c r="JL5" s="158"/>
      <c r="JM5" s="158"/>
      <c r="JN5" s="158"/>
      <c r="JO5" s="158"/>
      <c r="JP5" s="158"/>
      <c r="JQ5" s="158"/>
      <c r="JR5" s="158"/>
    </row>
    <row r="6" spans="1:278" s="159" customFormat="1" ht="32.25" customHeight="1" thickBot="1">
      <c r="A6" s="364" t="s">
        <v>2</v>
      </c>
      <c r="B6" s="365"/>
      <c r="C6" s="366"/>
      <c r="D6" s="375" t="str">
        <f>'Mapa Final'!D6</f>
        <v xml:space="preserve">Nivel Central </v>
      </c>
      <c r="E6" s="376"/>
      <c r="F6" s="376"/>
      <c r="G6" s="376"/>
      <c r="H6" s="376"/>
      <c r="I6" s="376"/>
      <c r="J6" s="376"/>
      <c r="K6" s="376"/>
      <c r="L6" s="376"/>
      <c r="M6" s="376"/>
      <c r="N6" s="377"/>
      <c r="O6" s="1"/>
      <c r="P6" s="1"/>
      <c r="Q6" s="1"/>
      <c r="R6" s="1"/>
      <c r="S6" s="1"/>
      <c r="T6" s="1"/>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c r="GH6" s="158"/>
      <c r="GI6" s="158"/>
      <c r="GJ6" s="158"/>
      <c r="GK6" s="158"/>
      <c r="GL6" s="158"/>
      <c r="GM6" s="158"/>
      <c r="GN6" s="158"/>
      <c r="GO6" s="158"/>
      <c r="GP6" s="158"/>
      <c r="GQ6" s="158"/>
      <c r="GR6" s="158"/>
      <c r="GS6" s="158"/>
      <c r="GT6" s="158"/>
      <c r="GU6" s="158"/>
      <c r="GV6" s="158"/>
      <c r="GW6" s="158"/>
      <c r="GX6" s="158"/>
      <c r="GY6" s="158"/>
      <c r="GZ6" s="158"/>
      <c r="HA6" s="158"/>
      <c r="HB6" s="158"/>
      <c r="HC6" s="158"/>
      <c r="HD6" s="158"/>
      <c r="HE6" s="158"/>
      <c r="HF6" s="158"/>
      <c r="HG6" s="158"/>
      <c r="HH6" s="158"/>
      <c r="HI6" s="158"/>
      <c r="HJ6" s="158"/>
      <c r="HK6" s="158"/>
      <c r="HL6" s="158"/>
      <c r="HM6" s="158"/>
      <c r="HN6" s="158"/>
      <c r="HO6" s="158"/>
      <c r="HP6" s="158"/>
      <c r="HQ6" s="158"/>
      <c r="HR6" s="158"/>
      <c r="HS6" s="158"/>
      <c r="HT6" s="158"/>
      <c r="HU6" s="158"/>
      <c r="HV6" s="158"/>
      <c r="HW6" s="158"/>
      <c r="HX6" s="158"/>
      <c r="HY6" s="158"/>
      <c r="HZ6" s="158"/>
      <c r="IA6" s="158"/>
      <c r="IB6" s="158"/>
      <c r="IC6" s="158"/>
      <c r="ID6" s="158"/>
      <c r="IE6" s="158"/>
      <c r="IF6" s="158"/>
      <c r="IG6" s="158"/>
      <c r="IH6" s="158"/>
      <c r="II6" s="158"/>
      <c r="IJ6" s="158"/>
      <c r="IK6" s="158"/>
      <c r="IL6" s="158"/>
      <c r="IM6" s="158"/>
      <c r="IN6" s="158"/>
      <c r="IO6" s="158"/>
      <c r="IP6" s="158"/>
      <c r="IQ6" s="158"/>
      <c r="IR6" s="158"/>
      <c r="IS6" s="158"/>
      <c r="IT6" s="158"/>
      <c r="IU6" s="158"/>
      <c r="IV6" s="158"/>
      <c r="IW6" s="158"/>
      <c r="IX6" s="158"/>
      <c r="IY6" s="158"/>
      <c r="IZ6" s="158"/>
      <c r="JA6" s="158"/>
      <c r="JB6" s="158"/>
      <c r="JC6" s="158"/>
      <c r="JD6" s="158"/>
      <c r="JE6" s="158"/>
      <c r="JF6" s="158"/>
      <c r="JG6" s="158"/>
      <c r="JH6" s="158"/>
      <c r="JI6" s="158"/>
      <c r="JJ6" s="158"/>
      <c r="JK6" s="158"/>
      <c r="JL6" s="158"/>
      <c r="JM6" s="158"/>
      <c r="JN6" s="158"/>
      <c r="JO6" s="158"/>
      <c r="JP6" s="158"/>
      <c r="JQ6" s="158"/>
      <c r="JR6" s="158"/>
    </row>
    <row r="7" spans="1:278" s="185" customFormat="1" ht="40.5" customHeight="1" thickTop="1" thickBot="1">
      <c r="A7" s="478" t="s">
        <v>354</v>
      </c>
      <c r="B7" s="479"/>
      <c r="C7" s="479"/>
      <c r="D7" s="479"/>
      <c r="E7" s="479"/>
      <c r="F7" s="480"/>
      <c r="G7" s="192"/>
      <c r="H7" s="481" t="s">
        <v>355</v>
      </c>
      <c r="I7" s="481"/>
      <c r="J7" s="481"/>
      <c r="K7" s="481" t="s">
        <v>356</v>
      </c>
      <c r="L7" s="481"/>
      <c r="M7" s="481"/>
      <c r="N7" s="482" t="s">
        <v>357</v>
      </c>
      <c r="O7" s="487" t="s">
        <v>358</v>
      </c>
      <c r="P7" s="489" t="s">
        <v>359</v>
      </c>
      <c r="Q7" s="490"/>
      <c r="R7" s="489" t="s">
        <v>360</v>
      </c>
      <c r="S7" s="490"/>
      <c r="T7" s="491" t="s">
        <v>361</v>
      </c>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c r="CN7" s="198"/>
      <c r="CO7" s="198"/>
      <c r="CP7" s="198"/>
      <c r="CQ7" s="198"/>
      <c r="CR7" s="198"/>
      <c r="CS7" s="198"/>
      <c r="CT7" s="198"/>
      <c r="CU7" s="198"/>
      <c r="CV7" s="198"/>
      <c r="CW7" s="198"/>
      <c r="CX7" s="198"/>
      <c r="CY7" s="198"/>
      <c r="CZ7" s="198"/>
      <c r="DA7" s="198"/>
      <c r="DB7" s="198"/>
      <c r="DC7" s="198"/>
      <c r="DD7" s="198"/>
      <c r="DE7" s="198"/>
      <c r="DF7" s="198"/>
      <c r="DG7" s="198"/>
      <c r="DH7" s="198"/>
      <c r="DI7" s="198"/>
      <c r="DJ7" s="198"/>
      <c r="DK7" s="198"/>
      <c r="DL7" s="198"/>
      <c r="DM7" s="198"/>
      <c r="DN7" s="198"/>
      <c r="DO7" s="198"/>
      <c r="DP7" s="198"/>
      <c r="DQ7" s="198"/>
      <c r="DR7" s="198"/>
      <c r="DS7" s="198"/>
      <c r="DT7" s="198"/>
      <c r="DU7" s="198"/>
      <c r="DV7" s="198"/>
      <c r="DW7" s="198"/>
      <c r="DX7" s="198"/>
      <c r="DY7" s="198"/>
      <c r="DZ7" s="198"/>
      <c r="EA7" s="198"/>
      <c r="EB7" s="198"/>
      <c r="EC7" s="198"/>
      <c r="ED7" s="198"/>
      <c r="EE7" s="198"/>
      <c r="EF7" s="198"/>
      <c r="EG7" s="198"/>
      <c r="EH7" s="198"/>
      <c r="EI7" s="198"/>
      <c r="EJ7" s="198"/>
      <c r="EK7" s="198"/>
      <c r="EL7" s="198"/>
      <c r="EM7" s="198"/>
      <c r="EN7" s="198"/>
      <c r="EO7" s="198"/>
      <c r="EP7" s="198"/>
      <c r="EQ7" s="198"/>
      <c r="ER7" s="198"/>
      <c r="ES7" s="198"/>
      <c r="ET7" s="198"/>
      <c r="EU7" s="198"/>
      <c r="EV7" s="198"/>
      <c r="EW7" s="198"/>
      <c r="EX7" s="198"/>
      <c r="EY7" s="198"/>
      <c r="EZ7" s="198"/>
      <c r="FA7" s="198"/>
      <c r="FB7" s="198"/>
      <c r="FC7" s="198"/>
      <c r="FD7" s="198"/>
      <c r="FE7" s="198"/>
      <c r="FF7" s="198"/>
      <c r="FG7" s="198"/>
      <c r="FH7" s="198"/>
      <c r="FI7" s="198"/>
      <c r="FJ7" s="198"/>
      <c r="FK7" s="198"/>
      <c r="FL7" s="198"/>
      <c r="FM7" s="198"/>
      <c r="FN7" s="198"/>
      <c r="FO7" s="198"/>
      <c r="FP7" s="198"/>
      <c r="FQ7" s="198"/>
      <c r="FR7" s="198"/>
      <c r="FS7" s="198"/>
      <c r="FT7" s="198"/>
    </row>
    <row r="8" spans="1:278" s="186" customFormat="1" ht="105.75" customHeight="1" thickTop="1" thickBot="1">
      <c r="A8" s="202" t="s">
        <v>203</v>
      </c>
      <c r="B8" s="202" t="s">
        <v>386</v>
      </c>
      <c r="C8" s="203" t="s">
        <v>8</v>
      </c>
      <c r="D8" s="193" t="s">
        <v>369</v>
      </c>
      <c r="E8" s="205" t="s">
        <v>10</v>
      </c>
      <c r="F8" s="205" t="s">
        <v>11</v>
      </c>
      <c r="G8" s="205" t="s">
        <v>12</v>
      </c>
      <c r="H8" s="195" t="s">
        <v>362</v>
      </c>
      <c r="I8" s="195" t="s">
        <v>38</v>
      </c>
      <c r="J8" s="195" t="s">
        <v>363</v>
      </c>
      <c r="K8" s="195" t="s">
        <v>362</v>
      </c>
      <c r="L8" s="195" t="s">
        <v>364</v>
      </c>
      <c r="M8" s="195" t="s">
        <v>363</v>
      </c>
      <c r="N8" s="482"/>
      <c r="O8" s="488"/>
      <c r="P8" s="196" t="s">
        <v>365</v>
      </c>
      <c r="Q8" s="196" t="s">
        <v>366</v>
      </c>
      <c r="R8" s="196" t="s">
        <v>367</v>
      </c>
      <c r="S8" s="196" t="s">
        <v>368</v>
      </c>
      <c r="T8" s="491"/>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row>
    <row r="9" spans="1:278" s="187" customFormat="1" ht="10.5" customHeight="1" thickTop="1" thickBot="1">
      <c r="A9" s="492"/>
      <c r="B9" s="493"/>
      <c r="C9" s="493"/>
      <c r="D9" s="493"/>
      <c r="E9" s="493"/>
      <c r="F9" s="493"/>
      <c r="G9" s="493"/>
      <c r="H9" s="493"/>
      <c r="I9" s="493"/>
      <c r="J9" s="493"/>
      <c r="K9" s="493"/>
      <c r="L9" s="493"/>
      <c r="M9" s="493"/>
      <c r="N9" s="493"/>
      <c r="T9" s="197"/>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row>
    <row r="10" spans="1:278" s="188" customFormat="1" ht="15" customHeight="1">
      <c r="A10" s="494">
        <f>'Mapa Final'!A10</f>
        <v>1</v>
      </c>
      <c r="B10" s="530" t="str">
        <f>'Mapa Final'!B10</f>
        <v>Incumplimiento</v>
      </c>
      <c r="C10" s="497" t="str">
        <f>'Mapa Final'!C10</f>
        <v>Incumplimiento de las metas establecidas</v>
      </c>
      <c r="D10" s="497" t="str">
        <f>'Mapa Final'!D10</f>
        <v>1. Ausentismo de discentes a los eventos de formación. 
2. Demora en el envío de las convocatorias.
3. Fallas técnicas para el caso de capacitaciones virtuales</v>
      </c>
      <c r="E10" s="500" t="str">
        <f>'Mapa Final'!E10</f>
        <v>Incumplimiento  en la realización de las actividades programadas por la Escuela Judicial para este Distrito.</v>
      </c>
      <c r="F10" s="500" t="str">
        <f>'Mapa Final'!F10</f>
        <v>Posibilidad de incumplimiento en la realización de actividades programadas por la Escuela Judicial</v>
      </c>
      <c r="G10" s="500" t="str">
        <f>'Mapa Final'!G10</f>
        <v>Ejecución y Administración de Procesos</v>
      </c>
      <c r="H10" s="521" t="str">
        <f>'Mapa Final'!I10</f>
        <v>Muy Baja</v>
      </c>
      <c r="I10" s="524" t="str">
        <f>'Mapa Final'!L10</f>
        <v>Leve</v>
      </c>
      <c r="J10" s="527" t="str">
        <f>'Mapa Final'!N10</f>
        <v>Bajo</v>
      </c>
      <c r="K10" s="512" t="str">
        <f>'Mapa Final'!AA10</f>
        <v>Muy Baja</v>
      </c>
      <c r="L10" s="512" t="str">
        <f>'Mapa Final'!AE10</f>
        <v>Leve</v>
      </c>
      <c r="M10" s="509" t="str">
        <f>'Mapa Final'!AG10</f>
        <v>Bajo</v>
      </c>
      <c r="N10" s="512" t="str">
        <f>'Mapa Final'!AH10</f>
        <v>Reducir(mitigar)</v>
      </c>
      <c r="O10" s="515" t="s">
        <v>450</v>
      </c>
      <c r="P10" s="518"/>
      <c r="Q10" s="503" t="s">
        <v>478</v>
      </c>
      <c r="R10" s="503" t="s">
        <v>479</v>
      </c>
      <c r="S10" s="503" t="s">
        <v>480</v>
      </c>
      <c r="T10" s="506" t="s">
        <v>477</v>
      </c>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row>
    <row r="11" spans="1:278" s="188" customFormat="1" ht="13.5" customHeight="1">
      <c r="A11" s="495"/>
      <c r="B11" s="354"/>
      <c r="C11" s="498"/>
      <c r="D11" s="498"/>
      <c r="E11" s="501"/>
      <c r="F11" s="501"/>
      <c r="G11" s="501"/>
      <c r="H11" s="522"/>
      <c r="I11" s="525"/>
      <c r="J11" s="528"/>
      <c r="K11" s="513"/>
      <c r="L11" s="513"/>
      <c r="M11" s="510"/>
      <c r="N11" s="513"/>
      <c r="O11" s="516"/>
      <c r="P11" s="519"/>
      <c r="Q11" s="504"/>
      <c r="R11" s="504"/>
      <c r="S11" s="504"/>
      <c r="T11" s="507"/>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row>
    <row r="12" spans="1:278" s="188" customFormat="1" ht="13.5" customHeight="1">
      <c r="A12" s="495"/>
      <c r="B12" s="354"/>
      <c r="C12" s="498"/>
      <c r="D12" s="498"/>
      <c r="E12" s="501"/>
      <c r="F12" s="501"/>
      <c r="G12" s="501"/>
      <c r="H12" s="522"/>
      <c r="I12" s="525"/>
      <c r="J12" s="528"/>
      <c r="K12" s="513"/>
      <c r="L12" s="513"/>
      <c r="M12" s="510"/>
      <c r="N12" s="513"/>
      <c r="O12" s="516"/>
      <c r="P12" s="519"/>
      <c r="Q12" s="504"/>
      <c r="R12" s="504"/>
      <c r="S12" s="504"/>
      <c r="T12" s="507"/>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row>
    <row r="13" spans="1:278" s="188" customFormat="1" ht="13.5" customHeight="1">
      <c r="A13" s="495"/>
      <c r="B13" s="354"/>
      <c r="C13" s="498"/>
      <c r="D13" s="498"/>
      <c r="E13" s="501"/>
      <c r="F13" s="501"/>
      <c r="G13" s="501"/>
      <c r="H13" s="522"/>
      <c r="I13" s="525"/>
      <c r="J13" s="528"/>
      <c r="K13" s="513"/>
      <c r="L13" s="513"/>
      <c r="M13" s="510"/>
      <c r="N13" s="513"/>
      <c r="O13" s="516"/>
      <c r="P13" s="519"/>
      <c r="Q13" s="504"/>
      <c r="R13" s="504"/>
      <c r="S13" s="504"/>
      <c r="T13" s="507"/>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c r="DC13" s="201"/>
      <c r="DD13" s="201"/>
      <c r="DE13" s="201"/>
      <c r="DF13" s="201"/>
      <c r="DG13" s="201"/>
      <c r="DH13" s="201"/>
      <c r="DI13" s="201"/>
      <c r="DJ13" s="201"/>
      <c r="DK13" s="201"/>
      <c r="DL13" s="201"/>
      <c r="DM13" s="201"/>
      <c r="DN13" s="201"/>
      <c r="DO13" s="201"/>
      <c r="DP13" s="201"/>
      <c r="DQ13" s="201"/>
      <c r="DR13" s="201"/>
      <c r="DS13" s="201"/>
      <c r="DT13" s="201"/>
      <c r="DU13" s="201"/>
      <c r="DV13" s="201"/>
      <c r="DW13" s="201"/>
      <c r="DX13" s="201"/>
      <c r="DY13" s="201"/>
      <c r="DZ13" s="201"/>
      <c r="EA13" s="201"/>
      <c r="EB13" s="201"/>
      <c r="EC13" s="201"/>
      <c r="ED13" s="201"/>
      <c r="EE13" s="201"/>
      <c r="EF13" s="201"/>
      <c r="EG13" s="201"/>
      <c r="EH13" s="201"/>
      <c r="EI13" s="201"/>
      <c r="EJ13" s="201"/>
      <c r="EK13" s="201"/>
      <c r="EL13" s="201"/>
      <c r="EM13" s="201"/>
      <c r="EN13" s="201"/>
      <c r="EO13" s="201"/>
      <c r="EP13" s="201"/>
      <c r="EQ13" s="201"/>
      <c r="ER13" s="201"/>
      <c r="ES13" s="201"/>
      <c r="ET13" s="201"/>
      <c r="EU13" s="201"/>
      <c r="EV13" s="201"/>
      <c r="EW13" s="201"/>
      <c r="EX13" s="201"/>
      <c r="EY13" s="201"/>
      <c r="EZ13" s="201"/>
      <c r="FA13" s="201"/>
      <c r="FB13" s="201"/>
      <c r="FC13" s="201"/>
      <c r="FD13" s="201"/>
      <c r="FE13" s="201"/>
      <c r="FF13" s="201"/>
      <c r="FG13" s="201"/>
      <c r="FH13" s="201"/>
      <c r="FI13" s="201"/>
      <c r="FJ13" s="201"/>
      <c r="FK13" s="201"/>
      <c r="FL13" s="201"/>
      <c r="FM13" s="201"/>
      <c r="FN13" s="201"/>
      <c r="FO13" s="201"/>
      <c r="FP13" s="201"/>
      <c r="FQ13" s="201"/>
      <c r="FR13" s="201"/>
      <c r="FS13" s="201"/>
      <c r="FT13" s="201"/>
    </row>
    <row r="14" spans="1:278" s="188" customFormat="1" ht="238.5" customHeight="1" thickBot="1">
      <c r="A14" s="496"/>
      <c r="B14" s="531"/>
      <c r="C14" s="499"/>
      <c r="D14" s="499"/>
      <c r="E14" s="502"/>
      <c r="F14" s="502"/>
      <c r="G14" s="502"/>
      <c r="H14" s="523"/>
      <c r="I14" s="526"/>
      <c r="J14" s="529"/>
      <c r="K14" s="514"/>
      <c r="L14" s="514"/>
      <c r="M14" s="511"/>
      <c r="N14" s="514"/>
      <c r="O14" s="517"/>
      <c r="P14" s="520"/>
      <c r="Q14" s="505"/>
      <c r="R14" s="505"/>
      <c r="S14" s="505"/>
      <c r="T14" s="508"/>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row>
    <row r="15" spans="1:278" ht="15" customHeight="1">
      <c r="A15" s="494">
        <f>'Mapa Final'!A15</f>
        <v>2</v>
      </c>
      <c r="B15" s="530" t="str">
        <f>'Mapa Final'!B15</f>
        <v>Corrupcion</v>
      </c>
      <c r="C15" s="497" t="str">
        <f>'Mapa Final'!C15</f>
        <v>Reputacional(Corrupción)</v>
      </c>
      <c r="D15" s="497" t="str">
        <f>'Mapa Final'!D15</f>
        <v xml:space="preserve">Falta de ética profesional
Intereses particulares
Cometer delitos contra la administración pública como Cohecho, Concusión, prevaricato por acción u omisión. </v>
      </c>
      <c r="E15" s="500" t="str">
        <f>'Mapa Final'!E15</f>
        <v xml:space="preserve">Existencia de interés personal y uso indebido del poder </v>
      </c>
      <c r="F15" s="500" t="str">
        <f>'Mapa Final'!F15</f>
        <v>Falta de Cultura de la legalidad</v>
      </c>
      <c r="G15" s="500" t="str">
        <f>'Mapa Final'!G15</f>
        <v>Relaciones Laborales</v>
      </c>
      <c r="H15" s="521" t="str">
        <f>'Mapa Final'!I15</f>
        <v>Media</v>
      </c>
      <c r="I15" s="524" t="str">
        <f>'Mapa Final'!L15</f>
        <v>Mayor</v>
      </c>
      <c r="J15" s="527" t="str">
        <f>'Mapa Final'!N15</f>
        <v xml:space="preserve">Alto </v>
      </c>
      <c r="K15" s="512" t="str">
        <f>'Mapa Final'!AA15</f>
        <v>Baja</v>
      </c>
      <c r="L15" s="512" t="str">
        <f>'Mapa Final'!AE15</f>
        <v>Mayor</v>
      </c>
      <c r="M15" s="509" t="str">
        <f>'Mapa Final'!AG15</f>
        <v xml:space="preserve">Alto </v>
      </c>
      <c r="N15" s="512" t="str">
        <f>'Mapa Final'!AH15</f>
        <v>Evitar</v>
      </c>
      <c r="O15" s="518"/>
      <c r="P15" s="518"/>
      <c r="Q15" s="503" t="s">
        <v>478</v>
      </c>
      <c r="R15" s="503" t="s">
        <v>479</v>
      </c>
      <c r="S15" s="503" t="s">
        <v>480</v>
      </c>
      <c r="T15" s="506" t="s">
        <v>477</v>
      </c>
    </row>
    <row r="16" spans="1:278">
      <c r="A16" s="495"/>
      <c r="B16" s="354"/>
      <c r="C16" s="498"/>
      <c r="D16" s="498"/>
      <c r="E16" s="501"/>
      <c r="F16" s="501"/>
      <c r="G16" s="501"/>
      <c r="H16" s="522"/>
      <c r="I16" s="525"/>
      <c r="J16" s="528"/>
      <c r="K16" s="513"/>
      <c r="L16" s="513"/>
      <c r="M16" s="510"/>
      <c r="N16" s="513"/>
      <c r="O16" s="519"/>
      <c r="P16" s="519"/>
      <c r="Q16" s="504"/>
      <c r="R16" s="504"/>
      <c r="S16" s="504"/>
      <c r="T16" s="507"/>
    </row>
    <row r="17" spans="1:20">
      <c r="A17" s="495"/>
      <c r="B17" s="354"/>
      <c r="C17" s="498"/>
      <c r="D17" s="498"/>
      <c r="E17" s="501"/>
      <c r="F17" s="501"/>
      <c r="G17" s="501"/>
      <c r="H17" s="522"/>
      <c r="I17" s="525"/>
      <c r="J17" s="528"/>
      <c r="K17" s="513"/>
      <c r="L17" s="513"/>
      <c r="M17" s="510"/>
      <c r="N17" s="513"/>
      <c r="O17" s="519"/>
      <c r="P17" s="519"/>
      <c r="Q17" s="504"/>
      <c r="R17" s="504"/>
      <c r="S17" s="504"/>
      <c r="T17" s="507"/>
    </row>
    <row r="18" spans="1:20">
      <c r="A18" s="495"/>
      <c r="B18" s="354"/>
      <c r="C18" s="498"/>
      <c r="D18" s="498"/>
      <c r="E18" s="501"/>
      <c r="F18" s="501"/>
      <c r="G18" s="501"/>
      <c r="H18" s="522"/>
      <c r="I18" s="525"/>
      <c r="J18" s="528"/>
      <c r="K18" s="513"/>
      <c r="L18" s="513"/>
      <c r="M18" s="510"/>
      <c r="N18" s="513"/>
      <c r="O18" s="519"/>
      <c r="P18" s="519"/>
      <c r="Q18" s="504"/>
      <c r="R18" s="504"/>
      <c r="S18" s="504"/>
      <c r="T18" s="507"/>
    </row>
    <row r="19" spans="1:20" ht="277.5" customHeight="1" thickBot="1">
      <c r="A19" s="496"/>
      <c r="B19" s="531"/>
      <c r="C19" s="499"/>
      <c r="D19" s="499"/>
      <c r="E19" s="502"/>
      <c r="F19" s="502"/>
      <c r="G19" s="502"/>
      <c r="H19" s="523"/>
      <c r="I19" s="526"/>
      <c r="J19" s="529"/>
      <c r="K19" s="514"/>
      <c r="L19" s="514"/>
      <c r="M19" s="511"/>
      <c r="N19" s="514"/>
      <c r="O19" s="520"/>
      <c r="P19" s="520"/>
      <c r="Q19" s="505"/>
      <c r="R19" s="505"/>
      <c r="S19" s="505"/>
      <c r="T19" s="508"/>
    </row>
    <row r="20" spans="1:20" ht="15" customHeight="1">
      <c r="A20" s="494">
        <f>'Mapa Final'!A20</f>
        <v>3</v>
      </c>
      <c r="B20" s="530" t="str">
        <f>'Mapa Final'!B20</f>
        <v>Interrupción o demora en el Servicio Público de Administrar  Justicia.</v>
      </c>
      <c r="C20" s="497" t="str">
        <f>'Mapa Final'!C20</f>
        <v>Afectación en la Prestación del Servicio de Justicia</v>
      </c>
      <c r="D20" s="497" t="str">
        <f>'Mapa Final'!D20</f>
        <v>1. Paros que afecten la prestación del servicio.  
2. Huelgas, protestas ciudadana
3. Disturbios o hechos violentos
4.Pandemia
5.Emergencias Ambientales</v>
      </c>
      <c r="E20" s="500" t="str">
        <f>'Mapa Final'!E20</f>
        <v>Suceso de fuerza mayor que imposibilitan la gestión judicial</v>
      </c>
      <c r="F20" s="500" t="str">
        <f>'Mapa Final'!F20</f>
        <v>Posibilidad de  afectación en la Prestación del Servicio de Justicia debido a un suceso de fuerza mayor que imposibilita la gestión judicial</v>
      </c>
      <c r="G20" s="500" t="str">
        <f>'Mapa Final'!G20</f>
        <v>Usuarios, productos y prácticas organizacionales</v>
      </c>
      <c r="H20" s="521" t="str">
        <f>'Mapa Final'!I20</f>
        <v>Baja</v>
      </c>
      <c r="I20" s="524" t="str">
        <f>'Mapa Final'!L20</f>
        <v>Moderado</v>
      </c>
      <c r="J20" s="527" t="str">
        <f>'Mapa Final'!N20</f>
        <v>Moderado</v>
      </c>
      <c r="K20" s="512" t="str">
        <f>'Mapa Final'!AA20</f>
        <v>Baja</v>
      </c>
      <c r="L20" s="512" t="str">
        <f>'Mapa Final'!AE20</f>
        <v>Moderado</v>
      </c>
      <c r="M20" s="509" t="str">
        <f>'Mapa Final'!AG20</f>
        <v>Moderado</v>
      </c>
      <c r="N20" s="512" t="str">
        <f>'Mapa Final'!AH20</f>
        <v>Reducir(mitigar)</v>
      </c>
      <c r="O20" s="518"/>
      <c r="P20" s="518"/>
      <c r="Q20" s="503" t="s">
        <v>478</v>
      </c>
      <c r="R20" s="503" t="s">
        <v>479</v>
      </c>
      <c r="S20" s="503" t="s">
        <v>480</v>
      </c>
      <c r="T20" s="506" t="s">
        <v>477</v>
      </c>
    </row>
    <row r="21" spans="1:20">
      <c r="A21" s="495"/>
      <c r="B21" s="354"/>
      <c r="C21" s="498"/>
      <c r="D21" s="498"/>
      <c r="E21" s="501"/>
      <c r="F21" s="501"/>
      <c r="G21" s="501"/>
      <c r="H21" s="522"/>
      <c r="I21" s="525"/>
      <c r="J21" s="528"/>
      <c r="K21" s="513"/>
      <c r="L21" s="513"/>
      <c r="M21" s="510"/>
      <c r="N21" s="513"/>
      <c r="O21" s="519"/>
      <c r="P21" s="519"/>
      <c r="Q21" s="504"/>
      <c r="R21" s="504"/>
      <c r="S21" s="504"/>
      <c r="T21" s="507"/>
    </row>
    <row r="22" spans="1:20">
      <c r="A22" s="495"/>
      <c r="B22" s="354"/>
      <c r="C22" s="498"/>
      <c r="D22" s="498"/>
      <c r="E22" s="501"/>
      <c r="F22" s="501"/>
      <c r="G22" s="501"/>
      <c r="H22" s="522"/>
      <c r="I22" s="525"/>
      <c r="J22" s="528"/>
      <c r="K22" s="513"/>
      <c r="L22" s="513"/>
      <c r="M22" s="510"/>
      <c r="N22" s="513"/>
      <c r="O22" s="519"/>
      <c r="P22" s="519"/>
      <c r="Q22" s="504"/>
      <c r="R22" s="504"/>
      <c r="S22" s="504"/>
      <c r="T22" s="507"/>
    </row>
    <row r="23" spans="1:20">
      <c r="A23" s="495"/>
      <c r="B23" s="354"/>
      <c r="C23" s="498"/>
      <c r="D23" s="498"/>
      <c r="E23" s="501"/>
      <c r="F23" s="501"/>
      <c r="G23" s="501"/>
      <c r="H23" s="522"/>
      <c r="I23" s="525"/>
      <c r="J23" s="528"/>
      <c r="K23" s="513"/>
      <c r="L23" s="513"/>
      <c r="M23" s="510"/>
      <c r="N23" s="513"/>
      <c r="O23" s="519"/>
      <c r="P23" s="519"/>
      <c r="Q23" s="504"/>
      <c r="R23" s="504"/>
      <c r="S23" s="504"/>
      <c r="T23" s="507"/>
    </row>
    <row r="24" spans="1:20" ht="102.75" customHeight="1" thickBot="1">
      <c r="A24" s="496"/>
      <c r="B24" s="531"/>
      <c r="C24" s="499"/>
      <c r="D24" s="499"/>
      <c r="E24" s="502"/>
      <c r="F24" s="502"/>
      <c r="G24" s="502"/>
      <c r="H24" s="523"/>
      <c r="I24" s="526"/>
      <c r="J24" s="529"/>
      <c r="K24" s="514"/>
      <c r="L24" s="514"/>
      <c r="M24" s="511"/>
      <c r="N24" s="514"/>
      <c r="O24" s="520"/>
      <c r="P24" s="520"/>
      <c r="Q24" s="505"/>
      <c r="R24" s="505"/>
      <c r="S24" s="505"/>
      <c r="T24" s="508"/>
    </row>
    <row r="25" spans="1:20" ht="15" customHeight="1">
      <c r="A25" s="494">
        <f>'Mapa Final'!A25</f>
        <v>4</v>
      </c>
      <c r="B25" s="530" t="str">
        <f>'Mapa Final'!B25</f>
        <v>Inaplicabilidad de la normavidad ambiental vigente</v>
      </c>
      <c r="C25" s="497" t="str">
        <f>'Mapa Final'!C25</f>
        <v xml:space="preserve"> Afectación Ambiental</v>
      </c>
      <c r="D25" s="497" t="str">
        <f>'Mapa Final'!D25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5" s="500" t="str">
        <f>'Mapa Final'!E25</f>
        <v>Desconocimiento de los lineamientos ambientales y normatividad  ambiental vigente</v>
      </c>
      <c r="F25" s="500" t="str">
        <f>'Mapa Final'!F25</f>
        <v>Posibilidad de afectación ambiental debido al desconocimiento de las lineamientos ambientales y normatividad ambiental vigente</v>
      </c>
      <c r="G25" s="500" t="str">
        <f>'Mapa Final'!G25</f>
        <v>Eventos Ambientales Internos</v>
      </c>
      <c r="H25" s="521" t="str">
        <f>'Mapa Final'!I25</f>
        <v>Media</v>
      </c>
      <c r="I25" s="524" t="str">
        <f>'Mapa Final'!L25</f>
        <v>Moderado</v>
      </c>
      <c r="J25" s="527" t="str">
        <f>'Mapa Final'!N25</f>
        <v>Moderado</v>
      </c>
      <c r="K25" s="512" t="str">
        <f>'Mapa Final'!AA25</f>
        <v>Baja</v>
      </c>
      <c r="L25" s="512" t="str">
        <f>'Mapa Final'!AE25</f>
        <v>Moderado</v>
      </c>
      <c r="M25" s="509" t="str">
        <f>'Mapa Final'!AG25</f>
        <v>Moderado</v>
      </c>
      <c r="N25" s="512" t="str">
        <f>'Mapa Final'!AH25</f>
        <v>Reducir(mitigar)</v>
      </c>
      <c r="O25" s="518"/>
      <c r="P25" s="518"/>
      <c r="Q25" s="503" t="s">
        <v>478</v>
      </c>
      <c r="R25" s="503" t="s">
        <v>479</v>
      </c>
      <c r="S25" s="503" t="s">
        <v>480</v>
      </c>
      <c r="T25" s="506" t="s">
        <v>477</v>
      </c>
    </row>
    <row r="26" spans="1:20">
      <c r="A26" s="495"/>
      <c r="B26" s="354"/>
      <c r="C26" s="498"/>
      <c r="D26" s="498"/>
      <c r="E26" s="501"/>
      <c r="F26" s="501"/>
      <c r="G26" s="501"/>
      <c r="H26" s="522"/>
      <c r="I26" s="525"/>
      <c r="J26" s="528"/>
      <c r="K26" s="513"/>
      <c r="L26" s="513"/>
      <c r="M26" s="510"/>
      <c r="N26" s="513"/>
      <c r="O26" s="519"/>
      <c r="P26" s="519"/>
      <c r="Q26" s="504"/>
      <c r="R26" s="504"/>
      <c r="S26" s="504"/>
      <c r="T26" s="507"/>
    </row>
    <row r="27" spans="1:20">
      <c r="A27" s="495"/>
      <c r="B27" s="354"/>
      <c r="C27" s="498"/>
      <c r="D27" s="498"/>
      <c r="E27" s="501"/>
      <c r="F27" s="501"/>
      <c r="G27" s="501"/>
      <c r="H27" s="522"/>
      <c r="I27" s="525"/>
      <c r="J27" s="528"/>
      <c r="K27" s="513"/>
      <c r="L27" s="513"/>
      <c r="M27" s="510"/>
      <c r="N27" s="513"/>
      <c r="O27" s="519"/>
      <c r="P27" s="519"/>
      <c r="Q27" s="504"/>
      <c r="R27" s="504"/>
      <c r="S27" s="504"/>
      <c r="T27" s="507"/>
    </row>
    <row r="28" spans="1:20">
      <c r="A28" s="495"/>
      <c r="B28" s="354"/>
      <c r="C28" s="498"/>
      <c r="D28" s="498"/>
      <c r="E28" s="501"/>
      <c r="F28" s="501"/>
      <c r="G28" s="501"/>
      <c r="H28" s="522"/>
      <c r="I28" s="525"/>
      <c r="J28" s="528"/>
      <c r="K28" s="513"/>
      <c r="L28" s="513"/>
      <c r="M28" s="510"/>
      <c r="N28" s="513"/>
      <c r="O28" s="519"/>
      <c r="P28" s="519"/>
      <c r="Q28" s="504"/>
      <c r="R28" s="504"/>
      <c r="S28" s="504"/>
      <c r="T28" s="507"/>
    </row>
    <row r="29" spans="1:20" ht="278.25" customHeight="1" thickBot="1">
      <c r="A29" s="496"/>
      <c r="B29" s="531"/>
      <c r="C29" s="499"/>
      <c r="D29" s="499"/>
      <c r="E29" s="502"/>
      <c r="F29" s="502"/>
      <c r="G29" s="502"/>
      <c r="H29" s="523"/>
      <c r="I29" s="526"/>
      <c r="J29" s="529"/>
      <c r="K29" s="514"/>
      <c r="L29" s="514"/>
      <c r="M29" s="511"/>
      <c r="N29" s="514"/>
      <c r="O29" s="520"/>
      <c r="P29" s="520"/>
      <c r="Q29" s="505"/>
      <c r="R29" s="505"/>
      <c r="S29" s="505"/>
      <c r="T29" s="508"/>
    </row>
    <row r="30" spans="1:20">
      <c r="A30" s="494">
        <f>'Mapa Final'!A30</f>
        <v>0</v>
      </c>
      <c r="B30" s="530">
        <f>'Mapa Final'!B30</f>
        <v>0</v>
      </c>
      <c r="C30" s="497">
        <f>'Mapa Final'!C30</f>
        <v>0</v>
      </c>
      <c r="D30" s="497">
        <f>'Mapa Final'!D30</f>
        <v>0</v>
      </c>
      <c r="E30" s="500">
        <f>'Mapa Final'!E30</f>
        <v>0</v>
      </c>
      <c r="F30" s="500">
        <f>'Mapa Final'!F30</f>
        <v>0</v>
      </c>
      <c r="G30" s="500">
        <f>'Mapa Final'!G30</f>
        <v>0</v>
      </c>
      <c r="H30" s="521">
        <f>'Mapa Final'!I30</f>
        <v>0</v>
      </c>
      <c r="I30" s="524">
        <f>'Mapa Final'!L30</f>
        <v>0</v>
      </c>
      <c r="J30" s="527">
        <f>'Mapa Final'!N30</f>
        <v>0</v>
      </c>
      <c r="K30" s="512">
        <f>'Mapa Final'!AA30</f>
        <v>0</v>
      </c>
      <c r="L30" s="512">
        <f>'Mapa Final'!AE30</f>
        <v>0</v>
      </c>
      <c r="M30" s="509">
        <f>'Mapa Final'!AG30</f>
        <v>0</v>
      </c>
      <c r="N30" s="512">
        <f>'Mapa Final'!AH30</f>
        <v>0</v>
      </c>
      <c r="O30" s="518"/>
      <c r="P30" s="518"/>
      <c r="Q30" s="518"/>
      <c r="R30" s="518"/>
      <c r="S30" s="518"/>
      <c r="T30" s="518"/>
    </row>
    <row r="31" spans="1:20">
      <c r="A31" s="495"/>
      <c r="B31" s="354"/>
      <c r="C31" s="498"/>
      <c r="D31" s="498"/>
      <c r="E31" s="501"/>
      <c r="F31" s="501"/>
      <c r="G31" s="501"/>
      <c r="H31" s="522"/>
      <c r="I31" s="525"/>
      <c r="J31" s="528"/>
      <c r="K31" s="513"/>
      <c r="L31" s="513"/>
      <c r="M31" s="510"/>
      <c r="N31" s="513"/>
      <c r="O31" s="519"/>
      <c r="P31" s="519"/>
      <c r="Q31" s="519"/>
      <c r="R31" s="519"/>
      <c r="S31" s="519"/>
      <c r="T31" s="519"/>
    </row>
    <row r="32" spans="1:20">
      <c r="A32" s="495"/>
      <c r="B32" s="354"/>
      <c r="C32" s="498"/>
      <c r="D32" s="498"/>
      <c r="E32" s="501"/>
      <c r="F32" s="501"/>
      <c r="G32" s="501"/>
      <c r="H32" s="522"/>
      <c r="I32" s="525"/>
      <c r="J32" s="528"/>
      <c r="K32" s="513"/>
      <c r="L32" s="513"/>
      <c r="M32" s="510"/>
      <c r="N32" s="513"/>
      <c r="O32" s="519"/>
      <c r="P32" s="519"/>
      <c r="Q32" s="519"/>
      <c r="R32" s="519"/>
      <c r="S32" s="519"/>
      <c r="T32" s="519"/>
    </row>
    <row r="33" spans="1:20">
      <c r="A33" s="495"/>
      <c r="B33" s="354"/>
      <c r="C33" s="498"/>
      <c r="D33" s="498"/>
      <c r="E33" s="501"/>
      <c r="F33" s="501"/>
      <c r="G33" s="501"/>
      <c r="H33" s="522"/>
      <c r="I33" s="525"/>
      <c r="J33" s="528"/>
      <c r="K33" s="513"/>
      <c r="L33" s="513"/>
      <c r="M33" s="510"/>
      <c r="N33" s="513"/>
      <c r="O33" s="519"/>
      <c r="P33" s="519"/>
      <c r="Q33" s="519"/>
      <c r="R33" s="519"/>
      <c r="S33" s="519"/>
      <c r="T33" s="519"/>
    </row>
    <row r="34" spans="1:20" ht="15.75" thickBot="1">
      <c r="A34" s="496"/>
      <c r="B34" s="531"/>
      <c r="C34" s="499"/>
      <c r="D34" s="499"/>
      <c r="E34" s="502"/>
      <c r="F34" s="502"/>
      <c r="G34" s="502"/>
      <c r="H34" s="523"/>
      <c r="I34" s="526"/>
      <c r="J34" s="529"/>
      <c r="K34" s="514"/>
      <c r="L34" s="514"/>
      <c r="M34" s="511"/>
      <c r="N34" s="514"/>
      <c r="O34" s="520"/>
      <c r="P34" s="520"/>
      <c r="Q34" s="520"/>
      <c r="R34" s="520"/>
      <c r="S34" s="520"/>
      <c r="T34" s="520"/>
    </row>
    <row r="35" spans="1:20">
      <c r="A35" s="494">
        <f>'Mapa Final'!A35</f>
        <v>0</v>
      </c>
      <c r="B35" s="530">
        <f>'Mapa Final'!B35</f>
        <v>0</v>
      </c>
      <c r="C35" s="497">
        <f>'Mapa Final'!C35</f>
        <v>0</v>
      </c>
      <c r="D35" s="497">
        <f>'Mapa Final'!D35</f>
        <v>0</v>
      </c>
      <c r="E35" s="500">
        <f>'Mapa Final'!E35</f>
        <v>0</v>
      </c>
      <c r="F35" s="500">
        <f>'Mapa Final'!F35</f>
        <v>0</v>
      </c>
      <c r="G35" s="500">
        <f>'Mapa Final'!G35</f>
        <v>0</v>
      </c>
      <c r="H35" s="521">
        <f>'Mapa Final'!I35</f>
        <v>0</v>
      </c>
      <c r="I35" s="524">
        <f>'Mapa Final'!L35</f>
        <v>0</v>
      </c>
      <c r="J35" s="527">
        <f>'Mapa Final'!N35</f>
        <v>0</v>
      </c>
      <c r="K35" s="512">
        <f>'Mapa Final'!AA35</f>
        <v>0</v>
      </c>
      <c r="L35" s="512">
        <f>'Mapa Final'!AE35</f>
        <v>0</v>
      </c>
      <c r="M35" s="509">
        <f>'Mapa Final'!AG35</f>
        <v>0</v>
      </c>
      <c r="N35" s="512">
        <f>'Mapa Final'!AH35</f>
        <v>0</v>
      </c>
      <c r="O35" s="518"/>
      <c r="P35" s="518"/>
      <c r="Q35" s="518"/>
      <c r="R35" s="518"/>
      <c r="S35" s="518"/>
      <c r="T35" s="518"/>
    </row>
    <row r="36" spans="1:20">
      <c r="A36" s="495"/>
      <c r="B36" s="354"/>
      <c r="C36" s="498"/>
      <c r="D36" s="498"/>
      <c r="E36" s="501"/>
      <c r="F36" s="501"/>
      <c r="G36" s="501"/>
      <c r="H36" s="522"/>
      <c r="I36" s="525"/>
      <c r="J36" s="528"/>
      <c r="K36" s="513"/>
      <c r="L36" s="513"/>
      <c r="M36" s="510"/>
      <c r="N36" s="513"/>
      <c r="O36" s="519"/>
      <c r="P36" s="519"/>
      <c r="Q36" s="519"/>
      <c r="R36" s="519"/>
      <c r="S36" s="519"/>
      <c r="T36" s="519"/>
    </row>
    <row r="37" spans="1:20">
      <c r="A37" s="495"/>
      <c r="B37" s="354"/>
      <c r="C37" s="498"/>
      <c r="D37" s="498"/>
      <c r="E37" s="501"/>
      <c r="F37" s="501"/>
      <c r="G37" s="501"/>
      <c r="H37" s="522"/>
      <c r="I37" s="525"/>
      <c r="J37" s="528"/>
      <c r="K37" s="513"/>
      <c r="L37" s="513"/>
      <c r="M37" s="510"/>
      <c r="N37" s="513"/>
      <c r="O37" s="519"/>
      <c r="P37" s="519"/>
      <c r="Q37" s="519"/>
      <c r="R37" s="519"/>
      <c r="S37" s="519"/>
      <c r="T37" s="519"/>
    </row>
    <row r="38" spans="1:20">
      <c r="A38" s="495"/>
      <c r="B38" s="354"/>
      <c r="C38" s="498"/>
      <c r="D38" s="498"/>
      <c r="E38" s="501"/>
      <c r="F38" s="501"/>
      <c r="G38" s="501"/>
      <c r="H38" s="522"/>
      <c r="I38" s="525"/>
      <c r="J38" s="528"/>
      <c r="K38" s="513"/>
      <c r="L38" s="513"/>
      <c r="M38" s="510"/>
      <c r="N38" s="513"/>
      <c r="O38" s="519"/>
      <c r="P38" s="519"/>
      <c r="Q38" s="519"/>
      <c r="R38" s="519"/>
      <c r="S38" s="519"/>
      <c r="T38" s="519"/>
    </row>
    <row r="39" spans="1:20" ht="15.75" thickBot="1">
      <c r="A39" s="496"/>
      <c r="B39" s="531"/>
      <c r="C39" s="499"/>
      <c r="D39" s="499"/>
      <c r="E39" s="502"/>
      <c r="F39" s="502"/>
      <c r="G39" s="502"/>
      <c r="H39" s="523"/>
      <c r="I39" s="526"/>
      <c r="J39" s="529"/>
      <c r="K39" s="514"/>
      <c r="L39" s="514"/>
      <c r="M39" s="511"/>
      <c r="N39" s="514"/>
      <c r="O39" s="520"/>
      <c r="P39" s="520"/>
      <c r="Q39" s="520"/>
      <c r="R39" s="520"/>
      <c r="S39" s="520"/>
      <c r="T39" s="520"/>
    </row>
    <row r="40" spans="1:20">
      <c r="A40" s="494">
        <f>'Mapa Final'!A40</f>
        <v>0</v>
      </c>
      <c r="B40" s="530">
        <f>'Mapa Final'!B40</f>
        <v>0</v>
      </c>
      <c r="C40" s="497">
        <f>'Mapa Final'!C40</f>
        <v>0</v>
      </c>
      <c r="D40" s="497">
        <f>'Mapa Final'!D40</f>
        <v>0</v>
      </c>
      <c r="E40" s="500">
        <f>'Mapa Final'!E40</f>
        <v>0</v>
      </c>
      <c r="F40" s="500">
        <f>'Mapa Final'!F40</f>
        <v>0</v>
      </c>
      <c r="G40" s="500">
        <f>'Mapa Final'!G40</f>
        <v>0</v>
      </c>
      <c r="H40" s="521">
        <f>'Mapa Final'!I40</f>
        <v>0</v>
      </c>
      <c r="I40" s="524">
        <f>'Mapa Final'!L40</f>
        <v>0</v>
      </c>
      <c r="J40" s="527">
        <f>'Mapa Final'!N40</f>
        <v>0</v>
      </c>
      <c r="K40" s="512">
        <f>'Mapa Final'!AA40</f>
        <v>0</v>
      </c>
      <c r="L40" s="512">
        <f>'Mapa Final'!AE40</f>
        <v>0</v>
      </c>
      <c r="M40" s="509">
        <f>'Mapa Final'!AG40</f>
        <v>0</v>
      </c>
      <c r="N40" s="512">
        <f>'Mapa Final'!AH40</f>
        <v>0</v>
      </c>
      <c r="O40" s="518"/>
      <c r="P40" s="518"/>
      <c r="Q40" s="518"/>
      <c r="R40" s="518"/>
      <c r="S40" s="518"/>
      <c r="T40" s="518"/>
    </row>
    <row r="41" spans="1:20">
      <c r="A41" s="495"/>
      <c r="B41" s="354"/>
      <c r="C41" s="498"/>
      <c r="D41" s="498"/>
      <c r="E41" s="501"/>
      <c r="F41" s="501"/>
      <c r="G41" s="501"/>
      <c r="H41" s="522"/>
      <c r="I41" s="525"/>
      <c r="J41" s="528"/>
      <c r="K41" s="513"/>
      <c r="L41" s="513"/>
      <c r="M41" s="510"/>
      <c r="N41" s="513"/>
      <c r="O41" s="519"/>
      <c r="P41" s="519"/>
      <c r="Q41" s="519"/>
      <c r="R41" s="519"/>
      <c r="S41" s="519"/>
      <c r="T41" s="519"/>
    </row>
    <row r="42" spans="1:20">
      <c r="A42" s="495"/>
      <c r="B42" s="354"/>
      <c r="C42" s="498"/>
      <c r="D42" s="498"/>
      <c r="E42" s="501"/>
      <c r="F42" s="501"/>
      <c r="G42" s="501"/>
      <c r="H42" s="522"/>
      <c r="I42" s="525"/>
      <c r="J42" s="528"/>
      <c r="K42" s="513"/>
      <c r="L42" s="513"/>
      <c r="M42" s="510"/>
      <c r="N42" s="513"/>
      <c r="O42" s="519"/>
      <c r="P42" s="519"/>
      <c r="Q42" s="519"/>
      <c r="R42" s="519"/>
      <c r="S42" s="519"/>
      <c r="T42" s="519"/>
    </row>
    <row r="43" spans="1:20">
      <c r="A43" s="495"/>
      <c r="B43" s="354"/>
      <c r="C43" s="498"/>
      <c r="D43" s="498"/>
      <c r="E43" s="501"/>
      <c r="F43" s="501"/>
      <c r="G43" s="501"/>
      <c r="H43" s="522"/>
      <c r="I43" s="525"/>
      <c r="J43" s="528"/>
      <c r="K43" s="513"/>
      <c r="L43" s="513"/>
      <c r="M43" s="510"/>
      <c r="N43" s="513"/>
      <c r="O43" s="519"/>
      <c r="P43" s="519"/>
      <c r="Q43" s="519"/>
      <c r="R43" s="519"/>
      <c r="S43" s="519"/>
      <c r="T43" s="519"/>
    </row>
    <row r="44" spans="1:20" ht="15.75" thickBot="1">
      <c r="A44" s="496"/>
      <c r="B44" s="531"/>
      <c r="C44" s="499"/>
      <c r="D44" s="499"/>
      <c r="E44" s="502"/>
      <c r="F44" s="502"/>
      <c r="G44" s="502"/>
      <c r="H44" s="523"/>
      <c r="I44" s="526"/>
      <c r="J44" s="529"/>
      <c r="K44" s="514"/>
      <c r="L44" s="514"/>
      <c r="M44" s="511"/>
      <c r="N44" s="514"/>
      <c r="O44" s="520"/>
      <c r="P44" s="520"/>
      <c r="Q44" s="520"/>
      <c r="R44" s="520"/>
      <c r="S44" s="520"/>
      <c r="T44" s="520"/>
    </row>
    <row r="45" spans="1:20">
      <c r="A45" s="494">
        <f>'Mapa Final'!A45</f>
        <v>0</v>
      </c>
      <c r="B45" s="530">
        <f>'Mapa Final'!B45</f>
        <v>0</v>
      </c>
      <c r="C45" s="497">
        <f>'Mapa Final'!C45</f>
        <v>0</v>
      </c>
      <c r="D45" s="497">
        <f>'Mapa Final'!D45</f>
        <v>0</v>
      </c>
      <c r="E45" s="500">
        <f>'Mapa Final'!E45</f>
        <v>0</v>
      </c>
      <c r="F45" s="500">
        <f>'Mapa Final'!F45</f>
        <v>0</v>
      </c>
      <c r="G45" s="500">
        <f>'Mapa Final'!G45</f>
        <v>0</v>
      </c>
      <c r="H45" s="521">
        <f>'Mapa Final'!I45</f>
        <v>0</v>
      </c>
      <c r="I45" s="524">
        <f>'Mapa Final'!L45</f>
        <v>0</v>
      </c>
      <c r="J45" s="527">
        <f>'Mapa Final'!N45</f>
        <v>0</v>
      </c>
      <c r="K45" s="512">
        <f>'Mapa Final'!AA45</f>
        <v>0</v>
      </c>
      <c r="L45" s="512">
        <f>'Mapa Final'!AE45</f>
        <v>0</v>
      </c>
      <c r="M45" s="509">
        <f>'Mapa Final'!AG45</f>
        <v>0</v>
      </c>
      <c r="N45" s="512">
        <f>'Mapa Final'!AH45</f>
        <v>0</v>
      </c>
      <c r="O45" s="518"/>
      <c r="P45" s="518"/>
      <c r="Q45" s="518"/>
      <c r="R45" s="518"/>
      <c r="S45" s="518"/>
      <c r="T45" s="518"/>
    </row>
    <row r="46" spans="1:20">
      <c r="A46" s="495"/>
      <c r="B46" s="354"/>
      <c r="C46" s="498"/>
      <c r="D46" s="498"/>
      <c r="E46" s="501"/>
      <c r="F46" s="501"/>
      <c r="G46" s="501"/>
      <c r="H46" s="522"/>
      <c r="I46" s="525"/>
      <c r="J46" s="528"/>
      <c r="K46" s="513"/>
      <c r="L46" s="513"/>
      <c r="M46" s="510"/>
      <c r="N46" s="513"/>
      <c r="O46" s="519"/>
      <c r="P46" s="519"/>
      <c r="Q46" s="519"/>
      <c r="R46" s="519"/>
      <c r="S46" s="519"/>
      <c r="T46" s="519"/>
    </row>
    <row r="47" spans="1:20">
      <c r="A47" s="495"/>
      <c r="B47" s="354"/>
      <c r="C47" s="498"/>
      <c r="D47" s="498"/>
      <c r="E47" s="501"/>
      <c r="F47" s="501"/>
      <c r="G47" s="501"/>
      <c r="H47" s="522"/>
      <c r="I47" s="525"/>
      <c r="J47" s="528"/>
      <c r="K47" s="513"/>
      <c r="L47" s="513"/>
      <c r="M47" s="510"/>
      <c r="N47" s="513"/>
      <c r="O47" s="519"/>
      <c r="P47" s="519"/>
      <c r="Q47" s="519"/>
      <c r="R47" s="519"/>
      <c r="S47" s="519"/>
      <c r="T47" s="519"/>
    </row>
    <row r="48" spans="1:20">
      <c r="A48" s="495"/>
      <c r="B48" s="354"/>
      <c r="C48" s="498"/>
      <c r="D48" s="498"/>
      <c r="E48" s="501"/>
      <c r="F48" s="501"/>
      <c r="G48" s="501"/>
      <c r="H48" s="522"/>
      <c r="I48" s="525"/>
      <c r="J48" s="528"/>
      <c r="K48" s="513"/>
      <c r="L48" s="513"/>
      <c r="M48" s="510"/>
      <c r="N48" s="513"/>
      <c r="O48" s="519"/>
      <c r="P48" s="519"/>
      <c r="Q48" s="519"/>
      <c r="R48" s="519"/>
      <c r="S48" s="519"/>
      <c r="T48" s="519"/>
    </row>
    <row r="49" spans="1:20" ht="15.75" thickBot="1">
      <c r="A49" s="496"/>
      <c r="B49" s="531"/>
      <c r="C49" s="499"/>
      <c r="D49" s="499"/>
      <c r="E49" s="502"/>
      <c r="F49" s="502"/>
      <c r="G49" s="502"/>
      <c r="H49" s="523"/>
      <c r="I49" s="526"/>
      <c r="J49" s="529"/>
      <c r="K49" s="514"/>
      <c r="L49" s="514"/>
      <c r="M49" s="511"/>
      <c r="N49" s="514"/>
      <c r="O49" s="520"/>
      <c r="P49" s="520"/>
      <c r="Q49" s="520"/>
      <c r="R49" s="520"/>
      <c r="S49" s="520"/>
      <c r="T49" s="520"/>
    </row>
  </sheetData>
  <mergeCells count="179">
    <mergeCell ref="B25:B29"/>
    <mergeCell ref="B30:B34"/>
    <mergeCell ref="B35:B39"/>
    <mergeCell ref="B40:B44"/>
    <mergeCell ref="P45:P49"/>
    <mergeCell ref="Q45:Q49"/>
    <mergeCell ref="R45:R49"/>
    <mergeCell ref="S45:S49"/>
    <mergeCell ref="T45:T49"/>
    <mergeCell ref="J45:J49"/>
    <mergeCell ref="K45:K49"/>
    <mergeCell ref="L45:L49"/>
    <mergeCell ref="M45:M49"/>
    <mergeCell ref="N45:N49"/>
    <mergeCell ref="O45:O49"/>
    <mergeCell ref="P35:P39"/>
    <mergeCell ref="Q35:Q39"/>
    <mergeCell ref="R35:R39"/>
    <mergeCell ref="S35:S39"/>
    <mergeCell ref="T35:T39"/>
    <mergeCell ref="J35:J39"/>
    <mergeCell ref="K35:K39"/>
    <mergeCell ref="L35:L39"/>
    <mergeCell ref="M35:M39"/>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B45:B49"/>
    <mergeCell ref="A40:A44"/>
    <mergeCell ref="C40:C44"/>
    <mergeCell ref="D40:D44"/>
    <mergeCell ref="E40:E44"/>
    <mergeCell ref="F40:F44"/>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A25:A29"/>
    <mergeCell ref="C25:C29"/>
    <mergeCell ref="D25:D29"/>
    <mergeCell ref="E25:E29"/>
    <mergeCell ref="F25:F29"/>
    <mergeCell ref="G25:G29"/>
    <mergeCell ref="H25:H29"/>
    <mergeCell ref="I25:I29"/>
    <mergeCell ref="M20:M24"/>
    <mergeCell ref="G20:G24"/>
    <mergeCell ref="H20:H24"/>
    <mergeCell ref="I20:I24"/>
    <mergeCell ref="J20:J24"/>
    <mergeCell ref="K20:K24"/>
    <mergeCell ref="L20:L24"/>
    <mergeCell ref="Q15:Q19"/>
    <mergeCell ref="R15:R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N20:N24"/>
    <mergeCell ref="O20:O24"/>
    <mergeCell ref="P20:P24"/>
    <mergeCell ref="Q20:Q24"/>
    <mergeCell ref="R20:R24"/>
    <mergeCell ref="B15:B19"/>
    <mergeCell ref="B20:B24"/>
    <mergeCell ref="A15:A19"/>
    <mergeCell ref="C15:C19"/>
    <mergeCell ref="D15:D19"/>
    <mergeCell ref="E15:E19"/>
    <mergeCell ref="F15:F19"/>
    <mergeCell ref="G15:G19"/>
    <mergeCell ref="H15:H19"/>
    <mergeCell ref="I15:I19"/>
    <mergeCell ref="P15:P19"/>
    <mergeCell ref="A9:N9"/>
    <mergeCell ref="A10:A14"/>
    <mergeCell ref="C10:C14"/>
    <mergeCell ref="D10:D14"/>
    <mergeCell ref="E10:E14"/>
    <mergeCell ref="F10:F14"/>
    <mergeCell ref="S10:S14"/>
    <mergeCell ref="T10:T14"/>
    <mergeCell ref="M10:M14"/>
    <mergeCell ref="N10:N14"/>
    <mergeCell ref="O10:O14"/>
    <mergeCell ref="P10:P14"/>
    <mergeCell ref="Q10:Q14"/>
    <mergeCell ref="R10:R14"/>
    <mergeCell ref="G10:G14"/>
    <mergeCell ref="H10:H14"/>
    <mergeCell ref="I10:I14"/>
    <mergeCell ref="J10:J14"/>
    <mergeCell ref="K10:K14"/>
    <mergeCell ref="L10:L14"/>
    <mergeCell ref="B10:B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50:J1048576 A7:B7">
    <cfRule type="containsText" dxfId="2355" priority="663" operator="containsText" text="3- Moderado">
      <formula>NOT(ISERROR(SEARCH("3- Moderado",A7)))</formula>
    </cfRule>
    <cfRule type="containsText" dxfId="2354" priority="664" operator="containsText" text="6- Moderado">
      <formula>NOT(ISERROR(SEARCH("6- Moderado",A7)))</formula>
    </cfRule>
    <cfRule type="containsText" dxfId="2353" priority="665" operator="containsText" text="4- Moderado">
      <formula>NOT(ISERROR(SEARCH("4- Moderado",A7)))</formula>
    </cfRule>
    <cfRule type="containsText" dxfId="2352" priority="666" operator="containsText" text="3- Bajo">
      <formula>NOT(ISERROR(SEARCH("3- Bajo",A7)))</formula>
    </cfRule>
    <cfRule type="containsText" dxfId="2351" priority="667" operator="containsText" text="4- Bajo">
      <formula>NOT(ISERROR(SEARCH("4- Bajo",A7)))</formula>
    </cfRule>
    <cfRule type="containsText" dxfId="2350" priority="668" operator="containsText" text="1- Bajo">
      <formula>NOT(ISERROR(SEARCH("1- Bajo",A7)))</formula>
    </cfRule>
  </conditionalFormatting>
  <conditionalFormatting sqref="H8:J8">
    <cfRule type="containsText" dxfId="2349" priority="656" operator="containsText" text="3- Moderado">
      <formula>NOT(ISERROR(SEARCH("3- Moderado",H8)))</formula>
    </cfRule>
    <cfRule type="containsText" dxfId="2348" priority="657" operator="containsText" text="6- Moderado">
      <formula>NOT(ISERROR(SEARCH("6- Moderado",H8)))</formula>
    </cfRule>
    <cfRule type="containsText" dxfId="2347" priority="658" operator="containsText" text="4- Moderado">
      <formula>NOT(ISERROR(SEARCH("4- Moderado",H8)))</formula>
    </cfRule>
    <cfRule type="containsText" dxfId="2346" priority="659" operator="containsText" text="3- Bajo">
      <formula>NOT(ISERROR(SEARCH("3- Bajo",H8)))</formula>
    </cfRule>
    <cfRule type="containsText" dxfId="2345" priority="660" operator="containsText" text="4- Bajo">
      <formula>NOT(ISERROR(SEARCH("4- Bajo",H8)))</formula>
    </cfRule>
    <cfRule type="containsText" dxfId="2344" priority="662" operator="containsText" text="1- Bajo">
      <formula>NOT(ISERROR(SEARCH("1- Bajo",H8)))</formula>
    </cfRule>
  </conditionalFormatting>
  <conditionalFormatting sqref="J8 J50:J1048576">
    <cfRule type="containsText" dxfId="2343" priority="645" operator="containsText" text="25- Extremo">
      <formula>NOT(ISERROR(SEARCH("25- Extremo",J8)))</formula>
    </cfRule>
    <cfRule type="containsText" dxfId="2342" priority="646" operator="containsText" text="20- Extremo">
      <formula>NOT(ISERROR(SEARCH("20- Extremo",J8)))</formula>
    </cfRule>
    <cfRule type="containsText" dxfId="2341" priority="647" operator="containsText" text="15- Extremo">
      <formula>NOT(ISERROR(SEARCH("15- Extremo",J8)))</formula>
    </cfRule>
    <cfRule type="containsText" dxfId="2340" priority="648" operator="containsText" text="10- Extremo">
      <formula>NOT(ISERROR(SEARCH("10- Extremo",J8)))</formula>
    </cfRule>
    <cfRule type="containsText" dxfId="2339" priority="649" operator="containsText" text="5- Extremo">
      <formula>NOT(ISERROR(SEARCH("5- Extremo",J8)))</formula>
    </cfRule>
    <cfRule type="containsText" dxfId="2338" priority="650" operator="containsText" text="12- Alto">
      <formula>NOT(ISERROR(SEARCH("12- Alto",J8)))</formula>
    </cfRule>
    <cfRule type="containsText" dxfId="2337" priority="651" operator="containsText" text="10- Alto">
      <formula>NOT(ISERROR(SEARCH("10- Alto",J8)))</formula>
    </cfRule>
    <cfRule type="containsText" dxfId="2336" priority="652" operator="containsText" text="9- Alto">
      <formula>NOT(ISERROR(SEARCH("9- Alto",J8)))</formula>
    </cfRule>
    <cfRule type="containsText" dxfId="2335" priority="653" operator="containsText" text="8- Alto">
      <formula>NOT(ISERROR(SEARCH("8- Alto",J8)))</formula>
    </cfRule>
    <cfRule type="containsText" dxfId="2334" priority="654" operator="containsText" text="5- Alto">
      <formula>NOT(ISERROR(SEARCH("5- Alto",J8)))</formula>
    </cfRule>
    <cfRule type="containsText" dxfId="2333" priority="655" operator="containsText" text="4- Alto">
      <formula>NOT(ISERROR(SEARCH("4- Alto",J8)))</formula>
    </cfRule>
    <cfRule type="containsText" dxfId="2332" priority="661" operator="containsText" text="2- Bajo">
      <formula>NOT(ISERROR(SEARCH("2- Bajo",J8)))</formula>
    </cfRule>
  </conditionalFormatting>
  <conditionalFormatting sqref="K10:L10">
    <cfRule type="containsText" dxfId="2331" priority="639" operator="containsText" text="3- Moderado">
      <formula>NOT(ISERROR(SEARCH("3- Moderado",K10)))</formula>
    </cfRule>
    <cfRule type="containsText" dxfId="2330" priority="640" operator="containsText" text="6- Moderado">
      <formula>NOT(ISERROR(SEARCH("6- Moderado",K10)))</formula>
    </cfRule>
    <cfRule type="containsText" dxfId="2329" priority="641" operator="containsText" text="4- Moderado">
      <formula>NOT(ISERROR(SEARCH("4- Moderado",K10)))</formula>
    </cfRule>
    <cfRule type="containsText" dxfId="2328" priority="642" operator="containsText" text="3- Bajo">
      <formula>NOT(ISERROR(SEARCH("3- Bajo",K10)))</formula>
    </cfRule>
    <cfRule type="containsText" dxfId="2327" priority="643" operator="containsText" text="4- Bajo">
      <formula>NOT(ISERROR(SEARCH("4- Bajo",K10)))</formula>
    </cfRule>
    <cfRule type="containsText" dxfId="2326" priority="644" operator="containsText" text="1- Bajo">
      <formula>NOT(ISERROR(SEARCH("1- Bajo",K10)))</formula>
    </cfRule>
  </conditionalFormatting>
  <conditionalFormatting sqref="H10:I10">
    <cfRule type="containsText" dxfId="2325" priority="633" operator="containsText" text="3- Moderado">
      <formula>NOT(ISERROR(SEARCH("3- Moderado",H10)))</formula>
    </cfRule>
    <cfRule type="containsText" dxfId="2324" priority="634" operator="containsText" text="6- Moderado">
      <formula>NOT(ISERROR(SEARCH("6- Moderado",H10)))</formula>
    </cfRule>
    <cfRule type="containsText" dxfId="2323" priority="635" operator="containsText" text="4- Moderado">
      <formula>NOT(ISERROR(SEARCH("4- Moderado",H10)))</formula>
    </cfRule>
    <cfRule type="containsText" dxfId="2322" priority="636" operator="containsText" text="3- Bajo">
      <formula>NOT(ISERROR(SEARCH("3- Bajo",H10)))</formula>
    </cfRule>
    <cfRule type="containsText" dxfId="2321" priority="637" operator="containsText" text="4- Bajo">
      <formula>NOT(ISERROR(SEARCH("4- Bajo",H10)))</formula>
    </cfRule>
    <cfRule type="containsText" dxfId="2320" priority="638" operator="containsText" text="1- Bajo">
      <formula>NOT(ISERROR(SEARCH("1- Bajo",H10)))</formula>
    </cfRule>
  </conditionalFormatting>
  <conditionalFormatting sqref="A10:E10 B15 B20 B25 B30 B35 B40 B45">
    <cfRule type="containsText" dxfId="2319" priority="627" operator="containsText" text="3- Moderado">
      <formula>NOT(ISERROR(SEARCH("3- Moderado",A10)))</formula>
    </cfRule>
    <cfRule type="containsText" dxfId="2318" priority="628" operator="containsText" text="6- Moderado">
      <formula>NOT(ISERROR(SEARCH("6- Moderado",A10)))</formula>
    </cfRule>
    <cfRule type="containsText" dxfId="2317" priority="629" operator="containsText" text="4- Moderado">
      <formula>NOT(ISERROR(SEARCH("4- Moderado",A10)))</formula>
    </cfRule>
    <cfRule type="containsText" dxfId="2316" priority="630" operator="containsText" text="3- Bajo">
      <formula>NOT(ISERROR(SEARCH("3- Bajo",A10)))</formula>
    </cfRule>
    <cfRule type="containsText" dxfId="2315" priority="631" operator="containsText" text="4- Bajo">
      <formula>NOT(ISERROR(SEARCH("4- Bajo",A10)))</formula>
    </cfRule>
    <cfRule type="containsText" dxfId="2314" priority="632" operator="containsText" text="1- Bajo">
      <formula>NOT(ISERROR(SEARCH("1- Bajo",A10)))</formula>
    </cfRule>
  </conditionalFormatting>
  <conditionalFormatting sqref="F10:G10">
    <cfRule type="containsText" dxfId="2313" priority="621" operator="containsText" text="3- Moderado">
      <formula>NOT(ISERROR(SEARCH("3- Moderado",F10)))</formula>
    </cfRule>
    <cfRule type="containsText" dxfId="2312" priority="622" operator="containsText" text="6- Moderado">
      <formula>NOT(ISERROR(SEARCH("6- Moderado",F10)))</formula>
    </cfRule>
    <cfRule type="containsText" dxfId="2311" priority="623" operator="containsText" text="4- Moderado">
      <formula>NOT(ISERROR(SEARCH("4- Moderado",F10)))</formula>
    </cfRule>
    <cfRule type="containsText" dxfId="2310" priority="624" operator="containsText" text="3- Bajo">
      <formula>NOT(ISERROR(SEARCH("3- Bajo",F10)))</formula>
    </cfRule>
    <cfRule type="containsText" dxfId="2309" priority="625" operator="containsText" text="4- Bajo">
      <formula>NOT(ISERROR(SEARCH("4- Bajo",F10)))</formula>
    </cfRule>
    <cfRule type="containsText" dxfId="2308" priority="626" operator="containsText" text="1- Bajo">
      <formula>NOT(ISERROR(SEARCH("1- Bajo",F10)))</formula>
    </cfRule>
  </conditionalFormatting>
  <conditionalFormatting sqref="K8">
    <cfRule type="containsText" dxfId="2307" priority="615" operator="containsText" text="3- Moderado">
      <formula>NOT(ISERROR(SEARCH("3- Moderado",K8)))</formula>
    </cfRule>
    <cfRule type="containsText" dxfId="2306" priority="616" operator="containsText" text="6- Moderado">
      <formula>NOT(ISERROR(SEARCH("6- Moderado",K8)))</formula>
    </cfRule>
    <cfRule type="containsText" dxfId="2305" priority="617" operator="containsText" text="4- Moderado">
      <formula>NOT(ISERROR(SEARCH("4- Moderado",K8)))</formula>
    </cfRule>
    <cfRule type="containsText" dxfId="2304" priority="618" operator="containsText" text="3- Bajo">
      <formula>NOT(ISERROR(SEARCH("3- Bajo",K8)))</formula>
    </cfRule>
    <cfRule type="containsText" dxfId="2303" priority="619" operator="containsText" text="4- Bajo">
      <formula>NOT(ISERROR(SEARCH("4- Bajo",K8)))</formula>
    </cfRule>
    <cfRule type="containsText" dxfId="2302" priority="620" operator="containsText" text="1- Bajo">
      <formula>NOT(ISERROR(SEARCH("1- Bajo",K8)))</formula>
    </cfRule>
  </conditionalFormatting>
  <conditionalFormatting sqref="L8">
    <cfRule type="containsText" dxfId="2301" priority="609" operator="containsText" text="3- Moderado">
      <formula>NOT(ISERROR(SEARCH("3- Moderado",L8)))</formula>
    </cfRule>
    <cfRule type="containsText" dxfId="2300" priority="610" operator="containsText" text="6- Moderado">
      <formula>NOT(ISERROR(SEARCH("6- Moderado",L8)))</formula>
    </cfRule>
    <cfRule type="containsText" dxfId="2299" priority="611" operator="containsText" text="4- Moderado">
      <formula>NOT(ISERROR(SEARCH("4- Moderado",L8)))</formula>
    </cfRule>
    <cfRule type="containsText" dxfId="2298" priority="612" operator="containsText" text="3- Bajo">
      <formula>NOT(ISERROR(SEARCH("3- Bajo",L8)))</formula>
    </cfRule>
    <cfRule type="containsText" dxfId="2297" priority="613" operator="containsText" text="4- Bajo">
      <formula>NOT(ISERROR(SEARCH("4- Bajo",L8)))</formula>
    </cfRule>
    <cfRule type="containsText" dxfId="2296" priority="614" operator="containsText" text="1- Bajo">
      <formula>NOT(ISERROR(SEARCH("1- Bajo",L8)))</formula>
    </cfRule>
  </conditionalFormatting>
  <conditionalFormatting sqref="M8">
    <cfRule type="containsText" dxfId="2295" priority="603" operator="containsText" text="3- Moderado">
      <formula>NOT(ISERROR(SEARCH("3- Moderado",M8)))</formula>
    </cfRule>
    <cfRule type="containsText" dxfId="2294" priority="604" operator="containsText" text="6- Moderado">
      <formula>NOT(ISERROR(SEARCH("6- Moderado",M8)))</formula>
    </cfRule>
    <cfRule type="containsText" dxfId="2293" priority="605" operator="containsText" text="4- Moderado">
      <formula>NOT(ISERROR(SEARCH("4- Moderado",M8)))</formula>
    </cfRule>
    <cfRule type="containsText" dxfId="2292" priority="606" operator="containsText" text="3- Bajo">
      <formula>NOT(ISERROR(SEARCH("3- Bajo",M8)))</formula>
    </cfRule>
    <cfRule type="containsText" dxfId="2291" priority="607" operator="containsText" text="4- Bajo">
      <formula>NOT(ISERROR(SEARCH("4- Bajo",M8)))</formula>
    </cfRule>
    <cfRule type="containsText" dxfId="2290" priority="608" operator="containsText" text="1- Bajo">
      <formula>NOT(ISERROR(SEARCH("1- Bajo",M8)))</formula>
    </cfRule>
  </conditionalFormatting>
  <conditionalFormatting sqref="N10">
    <cfRule type="containsText" dxfId="2289" priority="587" operator="containsText" text="3- Moderado">
      <formula>NOT(ISERROR(SEARCH("3- Moderado",N10)))</formula>
    </cfRule>
    <cfRule type="containsText" dxfId="2288" priority="588" operator="containsText" text="6- Moderado">
      <formula>NOT(ISERROR(SEARCH("6- Moderado",N10)))</formula>
    </cfRule>
    <cfRule type="containsText" dxfId="2287" priority="589" operator="containsText" text="4- Moderado">
      <formula>NOT(ISERROR(SEARCH("4- Moderado",N10)))</formula>
    </cfRule>
    <cfRule type="containsText" dxfId="2286" priority="590" operator="containsText" text="3- Bajo">
      <formula>NOT(ISERROR(SEARCH("3- Bajo",N10)))</formula>
    </cfRule>
    <cfRule type="containsText" dxfId="2285" priority="591" operator="containsText" text="4- Bajo">
      <formula>NOT(ISERROR(SEARCH("4- Bajo",N10)))</formula>
    </cfRule>
    <cfRule type="containsText" dxfId="2284" priority="592" operator="containsText" text="1- Bajo">
      <formula>NOT(ISERROR(SEARCH("1- Bajo",N10)))</formula>
    </cfRule>
  </conditionalFormatting>
  <conditionalFormatting sqref="H10:H14">
    <cfRule type="containsText" dxfId="2283" priority="574" operator="containsText" text="Muy Alta">
      <formula>NOT(ISERROR(SEARCH("Muy Alta",H10)))</formula>
    </cfRule>
    <cfRule type="containsText" dxfId="2282" priority="575" operator="containsText" text="Alta">
      <formula>NOT(ISERROR(SEARCH("Alta",H10)))</formula>
    </cfRule>
    <cfRule type="containsText" dxfId="2281" priority="576" operator="containsText" text="Muy Alta">
      <formula>NOT(ISERROR(SEARCH("Muy Alta",H10)))</formula>
    </cfRule>
    <cfRule type="containsText" dxfId="2280" priority="581" operator="containsText" text="Muy Baja">
      <formula>NOT(ISERROR(SEARCH("Muy Baja",H10)))</formula>
    </cfRule>
    <cfRule type="containsText" dxfId="2279" priority="582" operator="containsText" text="Baja">
      <formula>NOT(ISERROR(SEARCH("Baja",H10)))</formula>
    </cfRule>
    <cfRule type="containsText" dxfId="2278" priority="583" operator="containsText" text="Media">
      <formula>NOT(ISERROR(SEARCH("Media",H10)))</formula>
    </cfRule>
    <cfRule type="containsText" dxfId="2277" priority="584" operator="containsText" text="Alta">
      <formula>NOT(ISERROR(SEARCH("Alta",H10)))</formula>
    </cfRule>
    <cfRule type="containsText" dxfId="2276" priority="586" operator="containsText" text="Muy Alta">
      <formula>NOT(ISERROR(SEARCH("Muy Alta",H10)))</formula>
    </cfRule>
  </conditionalFormatting>
  <conditionalFormatting sqref="I10:I14">
    <cfRule type="containsText" dxfId="2275" priority="577" operator="containsText" text="Catastrófico">
      <formula>NOT(ISERROR(SEARCH("Catastrófico",I10)))</formula>
    </cfRule>
    <cfRule type="containsText" dxfId="2274" priority="578" operator="containsText" text="Mayor">
      <formula>NOT(ISERROR(SEARCH("Mayor",I10)))</formula>
    </cfRule>
    <cfRule type="containsText" dxfId="2273" priority="579" operator="containsText" text="Menor">
      <formula>NOT(ISERROR(SEARCH("Menor",I10)))</formula>
    </cfRule>
    <cfRule type="containsText" dxfId="2272" priority="580" operator="containsText" text="Leve">
      <formula>NOT(ISERROR(SEARCH("Leve",I10)))</formula>
    </cfRule>
    <cfRule type="containsText" dxfId="2271" priority="585" operator="containsText" text="Moderado">
      <formula>NOT(ISERROR(SEARCH("Moderado",I10)))</formula>
    </cfRule>
  </conditionalFormatting>
  <conditionalFormatting sqref="K10:K14">
    <cfRule type="containsText" dxfId="2270" priority="572" operator="containsText" text="Media">
      <formula>NOT(ISERROR(SEARCH("Media",K10)))</formula>
    </cfRule>
  </conditionalFormatting>
  <conditionalFormatting sqref="L10:L14">
    <cfRule type="containsText" dxfId="2269" priority="571" operator="containsText" text="Moderado">
      <formula>NOT(ISERROR(SEARCH("Moderado",L10)))</formula>
    </cfRule>
  </conditionalFormatting>
  <conditionalFormatting sqref="J10:J14">
    <cfRule type="containsText" dxfId="2268" priority="558" operator="containsText" text="Moderado">
      <formula>NOT(ISERROR(SEARCH("Moderado",J10)))</formula>
    </cfRule>
  </conditionalFormatting>
  <conditionalFormatting sqref="J10:J14">
    <cfRule type="containsText" dxfId="2267" priority="556" operator="containsText" text="Bajo">
      <formula>NOT(ISERROR(SEARCH("Bajo",J10)))</formula>
    </cfRule>
    <cfRule type="containsText" dxfId="2266" priority="557" operator="containsText" text="Extremo">
      <formula>NOT(ISERROR(SEARCH("Extremo",J10)))</formula>
    </cfRule>
  </conditionalFormatting>
  <conditionalFormatting sqref="K10:K14">
    <cfRule type="containsText" dxfId="2265" priority="554" operator="containsText" text="Baja">
      <formula>NOT(ISERROR(SEARCH("Baja",K10)))</formula>
    </cfRule>
    <cfRule type="containsText" dxfId="2264" priority="555" operator="containsText" text="Muy Baja">
      <formula>NOT(ISERROR(SEARCH("Muy Baja",K10)))</formula>
    </cfRule>
  </conditionalFormatting>
  <conditionalFormatting sqref="K10:K14">
    <cfRule type="containsText" dxfId="2263" priority="552" operator="containsText" text="Muy Alta">
      <formula>NOT(ISERROR(SEARCH("Muy Alta",K10)))</formula>
    </cfRule>
    <cfRule type="containsText" dxfId="2262" priority="553" operator="containsText" text="Alta">
      <formula>NOT(ISERROR(SEARCH("Alta",K10)))</formula>
    </cfRule>
  </conditionalFormatting>
  <conditionalFormatting sqref="L10:L14">
    <cfRule type="containsText" dxfId="2261" priority="548" operator="containsText" text="Catastrófico">
      <formula>NOT(ISERROR(SEARCH("Catastrófico",L10)))</formula>
    </cfRule>
    <cfRule type="containsText" dxfId="2260" priority="549" operator="containsText" text="Mayor">
      <formula>NOT(ISERROR(SEARCH("Mayor",L10)))</formula>
    </cfRule>
    <cfRule type="containsText" dxfId="2259" priority="550" operator="containsText" text="Menor">
      <formula>NOT(ISERROR(SEARCH("Menor",L10)))</formula>
    </cfRule>
    <cfRule type="containsText" dxfId="2258" priority="551" operator="containsText" text="Leve">
      <formula>NOT(ISERROR(SEARCH("Leve",L10)))</formula>
    </cfRule>
  </conditionalFormatting>
  <conditionalFormatting sqref="K15:L15">
    <cfRule type="containsText" dxfId="2257" priority="518" operator="containsText" text="3- Moderado">
      <formula>NOT(ISERROR(SEARCH("3- Moderado",K15)))</formula>
    </cfRule>
    <cfRule type="containsText" dxfId="2256" priority="519" operator="containsText" text="6- Moderado">
      <formula>NOT(ISERROR(SEARCH("6- Moderado",K15)))</formula>
    </cfRule>
    <cfRule type="containsText" dxfId="2255" priority="520" operator="containsText" text="4- Moderado">
      <formula>NOT(ISERROR(SEARCH("4- Moderado",K15)))</formula>
    </cfRule>
    <cfRule type="containsText" dxfId="2254" priority="521" operator="containsText" text="3- Bajo">
      <formula>NOT(ISERROR(SEARCH("3- Bajo",K15)))</formula>
    </cfRule>
    <cfRule type="containsText" dxfId="2253" priority="522" operator="containsText" text="4- Bajo">
      <formula>NOT(ISERROR(SEARCH("4- Bajo",K15)))</formula>
    </cfRule>
    <cfRule type="containsText" dxfId="2252" priority="523" operator="containsText" text="1- Bajo">
      <formula>NOT(ISERROR(SEARCH("1- Bajo",K15)))</formula>
    </cfRule>
  </conditionalFormatting>
  <conditionalFormatting sqref="H15:I15">
    <cfRule type="containsText" dxfId="2251" priority="512" operator="containsText" text="3- Moderado">
      <formula>NOT(ISERROR(SEARCH("3- Moderado",H15)))</formula>
    </cfRule>
    <cfRule type="containsText" dxfId="2250" priority="513" operator="containsText" text="6- Moderado">
      <formula>NOT(ISERROR(SEARCH("6- Moderado",H15)))</formula>
    </cfRule>
    <cfRule type="containsText" dxfId="2249" priority="514" operator="containsText" text="4- Moderado">
      <formula>NOT(ISERROR(SEARCH("4- Moderado",H15)))</formula>
    </cfRule>
    <cfRule type="containsText" dxfId="2248" priority="515" operator="containsText" text="3- Bajo">
      <formula>NOT(ISERROR(SEARCH("3- Bajo",H15)))</formula>
    </cfRule>
    <cfRule type="containsText" dxfId="2247" priority="516" operator="containsText" text="4- Bajo">
      <formula>NOT(ISERROR(SEARCH("4- Bajo",H15)))</formula>
    </cfRule>
    <cfRule type="containsText" dxfId="2246" priority="517" operator="containsText" text="1- Bajo">
      <formula>NOT(ISERROR(SEARCH("1- Bajo",H15)))</formula>
    </cfRule>
  </conditionalFormatting>
  <conditionalFormatting sqref="A15 C15:E15">
    <cfRule type="containsText" dxfId="2245" priority="506" operator="containsText" text="3- Moderado">
      <formula>NOT(ISERROR(SEARCH("3- Moderado",A15)))</formula>
    </cfRule>
    <cfRule type="containsText" dxfId="2244" priority="507" operator="containsText" text="6- Moderado">
      <formula>NOT(ISERROR(SEARCH("6- Moderado",A15)))</formula>
    </cfRule>
    <cfRule type="containsText" dxfId="2243" priority="508" operator="containsText" text="4- Moderado">
      <formula>NOT(ISERROR(SEARCH("4- Moderado",A15)))</formula>
    </cfRule>
    <cfRule type="containsText" dxfId="2242" priority="509" operator="containsText" text="3- Bajo">
      <formula>NOT(ISERROR(SEARCH("3- Bajo",A15)))</formula>
    </cfRule>
    <cfRule type="containsText" dxfId="2241" priority="510" operator="containsText" text="4- Bajo">
      <formula>NOT(ISERROR(SEARCH("4- Bajo",A15)))</formula>
    </cfRule>
    <cfRule type="containsText" dxfId="2240" priority="511" operator="containsText" text="1- Bajo">
      <formula>NOT(ISERROR(SEARCH("1- Bajo",A15)))</formula>
    </cfRule>
  </conditionalFormatting>
  <conditionalFormatting sqref="F15:G15">
    <cfRule type="containsText" dxfId="2239" priority="500" operator="containsText" text="3- Moderado">
      <formula>NOT(ISERROR(SEARCH("3- Moderado",F15)))</formula>
    </cfRule>
    <cfRule type="containsText" dxfId="2238" priority="501" operator="containsText" text="6- Moderado">
      <formula>NOT(ISERROR(SEARCH("6- Moderado",F15)))</formula>
    </cfRule>
    <cfRule type="containsText" dxfId="2237" priority="502" operator="containsText" text="4- Moderado">
      <formula>NOT(ISERROR(SEARCH("4- Moderado",F15)))</formula>
    </cfRule>
    <cfRule type="containsText" dxfId="2236" priority="503" operator="containsText" text="3- Bajo">
      <formula>NOT(ISERROR(SEARCH("3- Bajo",F15)))</formula>
    </cfRule>
    <cfRule type="containsText" dxfId="2235" priority="504" operator="containsText" text="4- Bajo">
      <formula>NOT(ISERROR(SEARCH("4- Bajo",F15)))</formula>
    </cfRule>
    <cfRule type="containsText" dxfId="2234" priority="505" operator="containsText" text="1- Bajo">
      <formula>NOT(ISERROR(SEARCH("1- Bajo",F15)))</formula>
    </cfRule>
  </conditionalFormatting>
  <conditionalFormatting sqref="J15:J19">
    <cfRule type="containsText" dxfId="2233" priority="495" operator="containsText" text="Bajo">
      <formula>NOT(ISERROR(SEARCH("Bajo",J15)))</formula>
    </cfRule>
    <cfRule type="containsText" dxfId="2232" priority="496" operator="containsText" text="Moderado">
      <formula>NOT(ISERROR(SEARCH("Moderado",J15)))</formula>
    </cfRule>
    <cfRule type="containsText" dxfId="2231" priority="497" operator="containsText" text="Alto">
      <formula>NOT(ISERROR(SEARCH("Alto",J15)))</formula>
    </cfRule>
    <cfRule type="containsText" dxfId="2230" priority="498" operator="containsText" text="Extremo">
      <formula>NOT(ISERROR(SEARCH("Extremo",J15)))</formula>
    </cfRule>
    <cfRule type="colorScale" priority="499">
      <colorScale>
        <cfvo type="min"/>
        <cfvo type="max"/>
        <color rgb="FFFF7128"/>
        <color rgb="FFFFEF9C"/>
      </colorScale>
    </cfRule>
  </conditionalFormatting>
  <conditionalFormatting sqref="M15:M19">
    <cfRule type="containsText" dxfId="2229" priority="470" operator="containsText" text="Moderado">
      <formula>NOT(ISERROR(SEARCH("Moderado",M15)))</formula>
    </cfRule>
    <cfRule type="containsText" dxfId="2228" priority="490" operator="containsText" text="Bajo">
      <formula>NOT(ISERROR(SEARCH("Bajo",M15)))</formula>
    </cfRule>
    <cfRule type="containsText" dxfId="2227" priority="491" operator="containsText" text="Moderado">
      <formula>NOT(ISERROR(SEARCH("Moderado",M15)))</formula>
    </cfRule>
    <cfRule type="containsText" dxfId="2226" priority="492" operator="containsText" text="Alto">
      <formula>NOT(ISERROR(SEARCH("Alto",M15)))</formula>
    </cfRule>
    <cfRule type="containsText" dxfId="2225" priority="493" operator="containsText" text="Extremo">
      <formula>NOT(ISERROR(SEARCH("Extremo",M15)))</formula>
    </cfRule>
    <cfRule type="colorScale" priority="494">
      <colorScale>
        <cfvo type="min"/>
        <cfvo type="max"/>
        <color rgb="FFFF7128"/>
        <color rgb="FFFFEF9C"/>
      </colorScale>
    </cfRule>
  </conditionalFormatting>
  <conditionalFormatting sqref="N15">
    <cfRule type="containsText" dxfId="2224" priority="484" operator="containsText" text="3- Moderado">
      <formula>NOT(ISERROR(SEARCH("3- Moderado",N15)))</formula>
    </cfRule>
    <cfRule type="containsText" dxfId="2223" priority="485" operator="containsText" text="6- Moderado">
      <formula>NOT(ISERROR(SEARCH("6- Moderado",N15)))</formula>
    </cfRule>
    <cfRule type="containsText" dxfId="2222" priority="486" operator="containsText" text="4- Moderado">
      <formula>NOT(ISERROR(SEARCH("4- Moderado",N15)))</formula>
    </cfRule>
    <cfRule type="containsText" dxfId="2221" priority="487" operator="containsText" text="3- Bajo">
      <formula>NOT(ISERROR(SEARCH("3- Bajo",N15)))</formula>
    </cfRule>
    <cfRule type="containsText" dxfId="2220" priority="488" operator="containsText" text="4- Bajo">
      <formula>NOT(ISERROR(SEARCH("4- Bajo",N15)))</formula>
    </cfRule>
    <cfRule type="containsText" dxfId="2219" priority="489" operator="containsText" text="1- Bajo">
      <formula>NOT(ISERROR(SEARCH("1- Bajo",N15)))</formula>
    </cfRule>
  </conditionalFormatting>
  <conditionalFormatting sqref="H15:H19">
    <cfRule type="containsText" dxfId="2218" priority="471" operator="containsText" text="Muy Alta">
      <formula>NOT(ISERROR(SEARCH("Muy Alta",H15)))</formula>
    </cfRule>
    <cfRule type="containsText" dxfId="2217" priority="472" operator="containsText" text="Alta">
      <formula>NOT(ISERROR(SEARCH("Alta",H15)))</formula>
    </cfRule>
    <cfRule type="containsText" dxfId="2216" priority="473" operator="containsText" text="Muy Alta">
      <formula>NOT(ISERROR(SEARCH("Muy Alta",H15)))</formula>
    </cfRule>
    <cfRule type="containsText" dxfId="2215" priority="478" operator="containsText" text="Muy Baja">
      <formula>NOT(ISERROR(SEARCH("Muy Baja",H15)))</formula>
    </cfRule>
    <cfRule type="containsText" dxfId="2214" priority="479" operator="containsText" text="Baja">
      <formula>NOT(ISERROR(SEARCH("Baja",H15)))</formula>
    </cfRule>
    <cfRule type="containsText" dxfId="2213" priority="480" operator="containsText" text="Media">
      <formula>NOT(ISERROR(SEARCH("Media",H15)))</formula>
    </cfRule>
    <cfRule type="containsText" dxfId="2212" priority="481" operator="containsText" text="Alta">
      <formula>NOT(ISERROR(SEARCH("Alta",H15)))</formula>
    </cfRule>
    <cfRule type="containsText" dxfId="2211" priority="483" operator="containsText" text="Muy Alta">
      <formula>NOT(ISERROR(SEARCH("Muy Alta",H15)))</formula>
    </cfRule>
  </conditionalFormatting>
  <conditionalFormatting sqref="I15:I19">
    <cfRule type="containsText" dxfId="2210" priority="474" operator="containsText" text="Catastrófico">
      <formula>NOT(ISERROR(SEARCH("Catastrófico",I15)))</formula>
    </cfRule>
    <cfRule type="containsText" dxfId="2209" priority="475" operator="containsText" text="Mayor">
      <formula>NOT(ISERROR(SEARCH("Mayor",I15)))</formula>
    </cfRule>
    <cfRule type="containsText" dxfId="2208" priority="476" operator="containsText" text="Menor">
      <formula>NOT(ISERROR(SEARCH("Menor",I15)))</formula>
    </cfRule>
    <cfRule type="containsText" dxfId="2207" priority="477" operator="containsText" text="Leve">
      <formula>NOT(ISERROR(SEARCH("Leve",I15)))</formula>
    </cfRule>
    <cfRule type="containsText" dxfId="2206" priority="482" operator="containsText" text="Moderado">
      <formula>NOT(ISERROR(SEARCH("Moderado",I15)))</formula>
    </cfRule>
  </conditionalFormatting>
  <conditionalFormatting sqref="K15:K19">
    <cfRule type="containsText" dxfId="2205" priority="469" operator="containsText" text="Media">
      <formula>NOT(ISERROR(SEARCH("Media",K15)))</formula>
    </cfRule>
  </conditionalFormatting>
  <conditionalFormatting sqref="L15:L19">
    <cfRule type="containsText" dxfId="2204" priority="468" operator="containsText" text="Moderado">
      <formula>NOT(ISERROR(SEARCH("Moderado",L15)))</formula>
    </cfRule>
  </conditionalFormatting>
  <conditionalFormatting sqref="J15:J19">
    <cfRule type="containsText" dxfId="2203" priority="467" operator="containsText" text="Moderado">
      <formula>NOT(ISERROR(SEARCH("Moderado",J15)))</formula>
    </cfRule>
  </conditionalFormatting>
  <conditionalFormatting sqref="J15:J19">
    <cfRule type="containsText" dxfId="2202" priority="465" operator="containsText" text="Bajo">
      <formula>NOT(ISERROR(SEARCH("Bajo",J15)))</formula>
    </cfRule>
    <cfRule type="containsText" dxfId="2201" priority="466" operator="containsText" text="Extremo">
      <formula>NOT(ISERROR(SEARCH("Extremo",J15)))</formula>
    </cfRule>
  </conditionalFormatting>
  <conditionalFormatting sqref="K15:K19">
    <cfRule type="containsText" dxfId="2200" priority="463" operator="containsText" text="Baja">
      <formula>NOT(ISERROR(SEARCH("Baja",K15)))</formula>
    </cfRule>
    <cfRule type="containsText" dxfId="2199" priority="464" operator="containsText" text="Muy Baja">
      <formula>NOT(ISERROR(SEARCH("Muy Baja",K15)))</formula>
    </cfRule>
  </conditionalFormatting>
  <conditionalFormatting sqref="K15:K19">
    <cfRule type="containsText" dxfId="2198" priority="461" operator="containsText" text="Muy Alta">
      <formula>NOT(ISERROR(SEARCH("Muy Alta",K15)))</formula>
    </cfRule>
    <cfRule type="containsText" dxfId="2197" priority="462" operator="containsText" text="Alta">
      <formula>NOT(ISERROR(SEARCH("Alta",K15)))</formula>
    </cfRule>
  </conditionalFormatting>
  <conditionalFormatting sqref="L15:L19">
    <cfRule type="containsText" dxfId="2196" priority="457" operator="containsText" text="Catastrófico">
      <formula>NOT(ISERROR(SEARCH("Catastrófico",L15)))</formula>
    </cfRule>
    <cfRule type="containsText" dxfId="2195" priority="458" operator="containsText" text="Mayor">
      <formula>NOT(ISERROR(SEARCH("Mayor",L15)))</formula>
    </cfRule>
    <cfRule type="containsText" dxfId="2194" priority="459" operator="containsText" text="Menor">
      <formula>NOT(ISERROR(SEARCH("Menor",L15)))</formula>
    </cfRule>
    <cfRule type="containsText" dxfId="2193" priority="460" operator="containsText" text="Leve">
      <formula>NOT(ISERROR(SEARCH("Leve",L15)))</formula>
    </cfRule>
  </conditionalFormatting>
  <conditionalFormatting sqref="K20:L20">
    <cfRule type="containsText" dxfId="2192" priority="451" operator="containsText" text="3- Moderado">
      <formula>NOT(ISERROR(SEARCH("3- Moderado",K20)))</formula>
    </cfRule>
    <cfRule type="containsText" dxfId="2191" priority="452" operator="containsText" text="6- Moderado">
      <formula>NOT(ISERROR(SEARCH("6- Moderado",K20)))</formula>
    </cfRule>
    <cfRule type="containsText" dxfId="2190" priority="453" operator="containsText" text="4- Moderado">
      <formula>NOT(ISERROR(SEARCH("4- Moderado",K20)))</formula>
    </cfRule>
    <cfRule type="containsText" dxfId="2189" priority="454" operator="containsText" text="3- Bajo">
      <formula>NOT(ISERROR(SEARCH("3- Bajo",K20)))</formula>
    </cfRule>
    <cfRule type="containsText" dxfId="2188" priority="455" operator="containsText" text="4- Bajo">
      <formula>NOT(ISERROR(SEARCH("4- Bajo",K20)))</formula>
    </cfRule>
    <cfRule type="containsText" dxfId="2187" priority="456" operator="containsText" text="1- Bajo">
      <formula>NOT(ISERROR(SEARCH("1- Bajo",K20)))</formula>
    </cfRule>
  </conditionalFormatting>
  <conditionalFormatting sqref="H20:I20">
    <cfRule type="containsText" dxfId="2186" priority="445" operator="containsText" text="3- Moderado">
      <formula>NOT(ISERROR(SEARCH("3- Moderado",H20)))</formula>
    </cfRule>
    <cfRule type="containsText" dxfId="2185" priority="446" operator="containsText" text="6- Moderado">
      <formula>NOT(ISERROR(SEARCH("6- Moderado",H20)))</formula>
    </cfRule>
    <cfRule type="containsText" dxfId="2184" priority="447" operator="containsText" text="4- Moderado">
      <formula>NOT(ISERROR(SEARCH("4- Moderado",H20)))</formula>
    </cfRule>
    <cfRule type="containsText" dxfId="2183" priority="448" operator="containsText" text="3- Bajo">
      <formula>NOT(ISERROR(SEARCH("3- Bajo",H20)))</formula>
    </cfRule>
    <cfRule type="containsText" dxfId="2182" priority="449" operator="containsText" text="4- Bajo">
      <formula>NOT(ISERROR(SEARCH("4- Bajo",H20)))</formula>
    </cfRule>
    <cfRule type="containsText" dxfId="2181" priority="450" operator="containsText" text="1- Bajo">
      <formula>NOT(ISERROR(SEARCH("1- Bajo",H20)))</formula>
    </cfRule>
  </conditionalFormatting>
  <conditionalFormatting sqref="A20 C20:E20">
    <cfRule type="containsText" dxfId="2180" priority="439" operator="containsText" text="3- Moderado">
      <formula>NOT(ISERROR(SEARCH("3- Moderado",A20)))</formula>
    </cfRule>
    <cfRule type="containsText" dxfId="2179" priority="440" operator="containsText" text="6- Moderado">
      <formula>NOT(ISERROR(SEARCH("6- Moderado",A20)))</formula>
    </cfRule>
    <cfRule type="containsText" dxfId="2178" priority="441" operator="containsText" text="4- Moderado">
      <formula>NOT(ISERROR(SEARCH("4- Moderado",A20)))</formula>
    </cfRule>
    <cfRule type="containsText" dxfId="2177" priority="442" operator="containsText" text="3- Bajo">
      <formula>NOT(ISERROR(SEARCH("3- Bajo",A20)))</formula>
    </cfRule>
    <cfRule type="containsText" dxfId="2176" priority="443" operator="containsText" text="4- Bajo">
      <formula>NOT(ISERROR(SEARCH("4- Bajo",A20)))</formula>
    </cfRule>
    <cfRule type="containsText" dxfId="2175" priority="444" operator="containsText" text="1- Bajo">
      <formula>NOT(ISERROR(SEARCH("1- Bajo",A20)))</formula>
    </cfRule>
  </conditionalFormatting>
  <conditionalFormatting sqref="F20:G20">
    <cfRule type="containsText" dxfId="2174" priority="433" operator="containsText" text="3- Moderado">
      <formula>NOT(ISERROR(SEARCH("3- Moderado",F20)))</formula>
    </cfRule>
    <cfRule type="containsText" dxfId="2173" priority="434" operator="containsText" text="6- Moderado">
      <formula>NOT(ISERROR(SEARCH("6- Moderado",F20)))</formula>
    </cfRule>
    <cfRule type="containsText" dxfId="2172" priority="435" operator="containsText" text="4- Moderado">
      <formula>NOT(ISERROR(SEARCH("4- Moderado",F20)))</formula>
    </cfRule>
    <cfRule type="containsText" dxfId="2171" priority="436" operator="containsText" text="3- Bajo">
      <formula>NOT(ISERROR(SEARCH("3- Bajo",F20)))</formula>
    </cfRule>
    <cfRule type="containsText" dxfId="2170" priority="437" operator="containsText" text="4- Bajo">
      <formula>NOT(ISERROR(SEARCH("4- Bajo",F20)))</formula>
    </cfRule>
    <cfRule type="containsText" dxfId="2169" priority="438" operator="containsText" text="1- Bajo">
      <formula>NOT(ISERROR(SEARCH("1- Bajo",F20)))</formula>
    </cfRule>
  </conditionalFormatting>
  <conditionalFormatting sqref="J20:J24">
    <cfRule type="containsText" dxfId="2168" priority="428" operator="containsText" text="Bajo">
      <formula>NOT(ISERROR(SEARCH("Bajo",J20)))</formula>
    </cfRule>
    <cfRule type="containsText" dxfId="2167" priority="429" operator="containsText" text="Moderado">
      <formula>NOT(ISERROR(SEARCH("Moderado",J20)))</formula>
    </cfRule>
    <cfRule type="containsText" dxfId="2166" priority="430" operator="containsText" text="Alto">
      <formula>NOT(ISERROR(SEARCH("Alto",J20)))</formula>
    </cfRule>
    <cfRule type="containsText" dxfId="2165" priority="431" operator="containsText" text="Extremo">
      <formula>NOT(ISERROR(SEARCH("Extremo",J20)))</formula>
    </cfRule>
    <cfRule type="colorScale" priority="432">
      <colorScale>
        <cfvo type="min"/>
        <cfvo type="max"/>
        <color rgb="FFFF7128"/>
        <color rgb="FFFFEF9C"/>
      </colorScale>
    </cfRule>
  </conditionalFormatting>
  <conditionalFormatting sqref="M20:M24">
    <cfRule type="containsText" dxfId="2164" priority="403" operator="containsText" text="Moderado">
      <formula>NOT(ISERROR(SEARCH("Moderado",M20)))</formula>
    </cfRule>
    <cfRule type="containsText" dxfId="2163" priority="423" operator="containsText" text="Bajo">
      <formula>NOT(ISERROR(SEARCH("Bajo",M20)))</formula>
    </cfRule>
    <cfRule type="containsText" dxfId="2162" priority="424" operator="containsText" text="Moderado">
      <formula>NOT(ISERROR(SEARCH("Moderado",M20)))</formula>
    </cfRule>
    <cfRule type="containsText" dxfId="2161" priority="425" operator="containsText" text="Alto">
      <formula>NOT(ISERROR(SEARCH("Alto",M20)))</formula>
    </cfRule>
    <cfRule type="containsText" dxfId="2160" priority="426" operator="containsText" text="Extremo">
      <formula>NOT(ISERROR(SEARCH("Extremo",M20)))</formula>
    </cfRule>
    <cfRule type="colorScale" priority="427">
      <colorScale>
        <cfvo type="min"/>
        <cfvo type="max"/>
        <color rgb="FFFF7128"/>
        <color rgb="FFFFEF9C"/>
      </colorScale>
    </cfRule>
  </conditionalFormatting>
  <conditionalFormatting sqref="N20">
    <cfRule type="containsText" dxfId="2159" priority="417" operator="containsText" text="3- Moderado">
      <formula>NOT(ISERROR(SEARCH("3- Moderado",N20)))</formula>
    </cfRule>
    <cfRule type="containsText" dxfId="2158" priority="418" operator="containsText" text="6- Moderado">
      <formula>NOT(ISERROR(SEARCH("6- Moderado",N20)))</formula>
    </cfRule>
    <cfRule type="containsText" dxfId="2157" priority="419" operator="containsText" text="4- Moderado">
      <formula>NOT(ISERROR(SEARCH("4- Moderado",N20)))</formula>
    </cfRule>
    <cfRule type="containsText" dxfId="2156" priority="420" operator="containsText" text="3- Bajo">
      <formula>NOT(ISERROR(SEARCH("3- Bajo",N20)))</formula>
    </cfRule>
    <cfRule type="containsText" dxfId="2155" priority="421" operator="containsText" text="4- Bajo">
      <formula>NOT(ISERROR(SEARCH("4- Bajo",N20)))</formula>
    </cfRule>
    <cfRule type="containsText" dxfId="2154" priority="422" operator="containsText" text="1- Bajo">
      <formula>NOT(ISERROR(SEARCH("1- Bajo",N20)))</formula>
    </cfRule>
  </conditionalFormatting>
  <conditionalFormatting sqref="H20:H24">
    <cfRule type="containsText" dxfId="2153" priority="404" operator="containsText" text="Muy Alta">
      <formula>NOT(ISERROR(SEARCH("Muy Alta",H20)))</formula>
    </cfRule>
    <cfRule type="containsText" dxfId="2152" priority="405" operator="containsText" text="Alta">
      <formula>NOT(ISERROR(SEARCH("Alta",H20)))</formula>
    </cfRule>
    <cfRule type="containsText" dxfId="2151" priority="406" operator="containsText" text="Muy Alta">
      <formula>NOT(ISERROR(SEARCH("Muy Alta",H20)))</formula>
    </cfRule>
    <cfRule type="containsText" dxfId="2150" priority="411" operator="containsText" text="Muy Baja">
      <formula>NOT(ISERROR(SEARCH("Muy Baja",H20)))</formula>
    </cfRule>
    <cfRule type="containsText" dxfId="2149" priority="412" operator="containsText" text="Baja">
      <formula>NOT(ISERROR(SEARCH("Baja",H20)))</formula>
    </cfRule>
    <cfRule type="containsText" dxfId="2148" priority="413" operator="containsText" text="Media">
      <formula>NOT(ISERROR(SEARCH("Media",H20)))</formula>
    </cfRule>
    <cfRule type="containsText" dxfId="2147" priority="414" operator="containsText" text="Alta">
      <formula>NOT(ISERROR(SEARCH("Alta",H20)))</formula>
    </cfRule>
    <cfRule type="containsText" dxfId="2146" priority="416" operator="containsText" text="Muy Alta">
      <formula>NOT(ISERROR(SEARCH("Muy Alta",H20)))</formula>
    </cfRule>
  </conditionalFormatting>
  <conditionalFormatting sqref="I20:I24">
    <cfRule type="containsText" dxfId="2145" priority="407" operator="containsText" text="Catastrófico">
      <formula>NOT(ISERROR(SEARCH("Catastrófico",I20)))</formula>
    </cfRule>
    <cfRule type="containsText" dxfId="2144" priority="408" operator="containsText" text="Mayor">
      <formula>NOT(ISERROR(SEARCH("Mayor",I20)))</formula>
    </cfRule>
    <cfRule type="containsText" dxfId="2143" priority="409" operator="containsText" text="Menor">
      <formula>NOT(ISERROR(SEARCH("Menor",I20)))</formula>
    </cfRule>
    <cfRule type="containsText" dxfId="2142" priority="410" operator="containsText" text="Leve">
      <formula>NOT(ISERROR(SEARCH("Leve",I20)))</formula>
    </cfRule>
    <cfRule type="containsText" dxfId="2141" priority="415" operator="containsText" text="Moderado">
      <formula>NOT(ISERROR(SEARCH("Moderado",I20)))</formula>
    </cfRule>
  </conditionalFormatting>
  <conditionalFormatting sqref="K20:K24">
    <cfRule type="containsText" dxfId="2140" priority="402" operator="containsText" text="Media">
      <formula>NOT(ISERROR(SEARCH("Media",K20)))</formula>
    </cfRule>
  </conditionalFormatting>
  <conditionalFormatting sqref="L20:L24">
    <cfRule type="containsText" dxfId="2139" priority="401" operator="containsText" text="Moderado">
      <formula>NOT(ISERROR(SEARCH("Moderado",L20)))</formula>
    </cfRule>
  </conditionalFormatting>
  <conditionalFormatting sqref="J20:J24">
    <cfRule type="containsText" dxfId="2138" priority="400" operator="containsText" text="Moderado">
      <formula>NOT(ISERROR(SEARCH("Moderado",J20)))</formula>
    </cfRule>
  </conditionalFormatting>
  <conditionalFormatting sqref="J20:J24">
    <cfRule type="containsText" dxfId="2137" priority="398" operator="containsText" text="Bajo">
      <formula>NOT(ISERROR(SEARCH("Bajo",J20)))</formula>
    </cfRule>
    <cfRule type="containsText" dxfId="2136" priority="399" operator="containsText" text="Extremo">
      <formula>NOT(ISERROR(SEARCH("Extremo",J20)))</formula>
    </cfRule>
  </conditionalFormatting>
  <conditionalFormatting sqref="K20:K24">
    <cfRule type="containsText" dxfId="2135" priority="396" operator="containsText" text="Baja">
      <formula>NOT(ISERROR(SEARCH("Baja",K20)))</formula>
    </cfRule>
    <cfRule type="containsText" dxfId="2134" priority="397" operator="containsText" text="Muy Baja">
      <formula>NOT(ISERROR(SEARCH("Muy Baja",K20)))</formula>
    </cfRule>
  </conditionalFormatting>
  <conditionalFormatting sqref="K20:K24">
    <cfRule type="containsText" dxfId="2133" priority="394" operator="containsText" text="Muy Alta">
      <formula>NOT(ISERROR(SEARCH("Muy Alta",K20)))</formula>
    </cfRule>
    <cfRule type="containsText" dxfId="2132" priority="395" operator="containsText" text="Alta">
      <formula>NOT(ISERROR(SEARCH("Alta",K20)))</formula>
    </cfRule>
  </conditionalFormatting>
  <conditionalFormatting sqref="L20:L24">
    <cfRule type="containsText" dxfId="2131" priority="390" operator="containsText" text="Catastrófico">
      <formula>NOT(ISERROR(SEARCH("Catastrófico",L20)))</formula>
    </cfRule>
    <cfRule type="containsText" dxfId="2130" priority="391" operator="containsText" text="Mayor">
      <formula>NOT(ISERROR(SEARCH("Mayor",L20)))</formula>
    </cfRule>
    <cfRule type="containsText" dxfId="2129" priority="392" operator="containsText" text="Menor">
      <formula>NOT(ISERROR(SEARCH("Menor",L20)))</formula>
    </cfRule>
    <cfRule type="containsText" dxfId="2128" priority="393" operator="containsText" text="Leve">
      <formula>NOT(ISERROR(SEARCH("Leve",L20)))</formula>
    </cfRule>
  </conditionalFormatting>
  <conditionalFormatting sqref="K25:L25">
    <cfRule type="containsText" dxfId="2127" priority="384" operator="containsText" text="3- Moderado">
      <formula>NOT(ISERROR(SEARCH("3- Moderado",K25)))</formula>
    </cfRule>
    <cfRule type="containsText" dxfId="2126" priority="385" operator="containsText" text="6- Moderado">
      <formula>NOT(ISERROR(SEARCH("6- Moderado",K25)))</formula>
    </cfRule>
    <cfRule type="containsText" dxfId="2125" priority="386" operator="containsText" text="4- Moderado">
      <formula>NOT(ISERROR(SEARCH("4- Moderado",K25)))</formula>
    </cfRule>
    <cfRule type="containsText" dxfId="2124" priority="387" operator="containsText" text="3- Bajo">
      <formula>NOT(ISERROR(SEARCH("3- Bajo",K25)))</formula>
    </cfRule>
    <cfRule type="containsText" dxfId="2123" priority="388" operator="containsText" text="4- Bajo">
      <formula>NOT(ISERROR(SEARCH("4- Bajo",K25)))</formula>
    </cfRule>
    <cfRule type="containsText" dxfId="2122" priority="389" operator="containsText" text="1- Bajo">
      <formula>NOT(ISERROR(SEARCH("1- Bajo",K25)))</formula>
    </cfRule>
  </conditionalFormatting>
  <conditionalFormatting sqref="H25:I25">
    <cfRule type="containsText" dxfId="2121" priority="378" operator="containsText" text="3- Moderado">
      <formula>NOT(ISERROR(SEARCH("3- Moderado",H25)))</formula>
    </cfRule>
    <cfRule type="containsText" dxfId="2120" priority="379" operator="containsText" text="6- Moderado">
      <formula>NOT(ISERROR(SEARCH("6- Moderado",H25)))</formula>
    </cfRule>
    <cfRule type="containsText" dxfId="2119" priority="380" operator="containsText" text="4- Moderado">
      <formula>NOT(ISERROR(SEARCH("4- Moderado",H25)))</formula>
    </cfRule>
    <cfRule type="containsText" dxfId="2118" priority="381" operator="containsText" text="3- Bajo">
      <formula>NOT(ISERROR(SEARCH("3- Bajo",H25)))</formula>
    </cfRule>
    <cfRule type="containsText" dxfId="2117" priority="382" operator="containsText" text="4- Bajo">
      <formula>NOT(ISERROR(SEARCH("4- Bajo",H25)))</formula>
    </cfRule>
    <cfRule type="containsText" dxfId="2116" priority="383" operator="containsText" text="1- Bajo">
      <formula>NOT(ISERROR(SEARCH("1- Bajo",H25)))</formula>
    </cfRule>
  </conditionalFormatting>
  <conditionalFormatting sqref="A25 C25:E25">
    <cfRule type="containsText" dxfId="2115" priority="372" operator="containsText" text="3- Moderado">
      <formula>NOT(ISERROR(SEARCH("3- Moderado",A25)))</formula>
    </cfRule>
    <cfRule type="containsText" dxfId="2114" priority="373" operator="containsText" text="6- Moderado">
      <formula>NOT(ISERROR(SEARCH("6- Moderado",A25)))</formula>
    </cfRule>
    <cfRule type="containsText" dxfId="2113" priority="374" operator="containsText" text="4- Moderado">
      <formula>NOT(ISERROR(SEARCH("4- Moderado",A25)))</formula>
    </cfRule>
    <cfRule type="containsText" dxfId="2112" priority="375" operator="containsText" text="3- Bajo">
      <formula>NOT(ISERROR(SEARCH("3- Bajo",A25)))</formula>
    </cfRule>
    <cfRule type="containsText" dxfId="2111" priority="376" operator="containsText" text="4- Bajo">
      <formula>NOT(ISERROR(SEARCH("4- Bajo",A25)))</formula>
    </cfRule>
    <cfRule type="containsText" dxfId="2110" priority="377" operator="containsText" text="1- Bajo">
      <formula>NOT(ISERROR(SEARCH("1- Bajo",A25)))</formula>
    </cfRule>
  </conditionalFormatting>
  <conditionalFormatting sqref="F25:G25">
    <cfRule type="containsText" dxfId="2109" priority="366" operator="containsText" text="3- Moderado">
      <formula>NOT(ISERROR(SEARCH("3- Moderado",F25)))</formula>
    </cfRule>
    <cfRule type="containsText" dxfId="2108" priority="367" operator="containsText" text="6- Moderado">
      <formula>NOT(ISERROR(SEARCH("6- Moderado",F25)))</formula>
    </cfRule>
    <cfRule type="containsText" dxfId="2107" priority="368" operator="containsText" text="4- Moderado">
      <formula>NOT(ISERROR(SEARCH("4- Moderado",F25)))</formula>
    </cfRule>
    <cfRule type="containsText" dxfId="2106" priority="369" operator="containsText" text="3- Bajo">
      <formula>NOT(ISERROR(SEARCH("3- Bajo",F25)))</formula>
    </cfRule>
    <cfRule type="containsText" dxfId="2105" priority="370" operator="containsText" text="4- Bajo">
      <formula>NOT(ISERROR(SEARCH("4- Bajo",F25)))</formula>
    </cfRule>
    <cfRule type="containsText" dxfId="2104" priority="371" operator="containsText" text="1- Bajo">
      <formula>NOT(ISERROR(SEARCH("1- Bajo",F25)))</formula>
    </cfRule>
  </conditionalFormatting>
  <conditionalFormatting sqref="J25:J29">
    <cfRule type="containsText" dxfId="2103" priority="361" operator="containsText" text="Bajo">
      <formula>NOT(ISERROR(SEARCH("Bajo",J25)))</formula>
    </cfRule>
    <cfRule type="containsText" dxfId="2102" priority="362" operator="containsText" text="Moderado">
      <formula>NOT(ISERROR(SEARCH("Moderado",J25)))</formula>
    </cfRule>
    <cfRule type="containsText" dxfId="2101" priority="363" operator="containsText" text="Alto">
      <formula>NOT(ISERROR(SEARCH("Alto",J25)))</formula>
    </cfRule>
    <cfRule type="containsText" dxfId="2100" priority="364" operator="containsText" text="Extremo">
      <formula>NOT(ISERROR(SEARCH("Extremo",J25)))</formula>
    </cfRule>
    <cfRule type="colorScale" priority="365">
      <colorScale>
        <cfvo type="min"/>
        <cfvo type="max"/>
        <color rgb="FFFF7128"/>
        <color rgb="FFFFEF9C"/>
      </colorScale>
    </cfRule>
  </conditionalFormatting>
  <conditionalFormatting sqref="M25:M29">
    <cfRule type="containsText" dxfId="2099" priority="336" operator="containsText" text="Moderado">
      <formula>NOT(ISERROR(SEARCH("Moderado",M25)))</formula>
    </cfRule>
    <cfRule type="containsText" dxfId="2098" priority="356" operator="containsText" text="Bajo">
      <formula>NOT(ISERROR(SEARCH("Bajo",M25)))</formula>
    </cfRule>
    <cfRule type="containsText" dxfId="2097" priority="357" operator="containsText" text="Moderado">
      <formula>NOT(ISERROR(SEARCH("Moderado",M25)))</formula>
    </cfRule>
    <cfRule type="containsText" dxfId="2096" priority="358" operator="containsText" text="Alto">
      <formula>NOT(ISERROR(SEARCH("Alto",M25)))</formula>
    </cfRule>
    <cfRule type="containsText" dxfId="2095" priority="359" operator="containsText" text="Extremo">
      <formula>NOT(ISERROR(SEARCH("Extremo",M25)))</formula>
    </cfRule>
    <cfRule type="colorScale" priority="360">
      <colorScale>
        <cfvo type="min"/>
        <cfvo type="max"/>
        <color rgb="FFFF7128"/>
        <color rgb="FFFFEF9C"/>
      </colorScale>
    </cfRule>
  </conditionalFormatting>
  <conditionalFormatting sqref="N25">
    <cfRule type="containsText" dxfId="2094" priority="350" operator="containsText" text="3- Moderado">
      <formula>NOT(ISERROR(SEARCH("3- Moderado",N25)))</formula>
    </cfRule>
    <cfRule type="containsText" dxfId="2093" priority="351" operator="containsText" text="6- Moderado">
      <formula>NOT(ISERROR(SEARCH("6- Moderado",N25)))</formula>
    </cfRule>
    <cfRule type="containsText" dxfId="2092" priority="352" operator="containsText" text="4- Moderado">
      <formula>NOT(ISERROR(SEARCH("4- Moderado",N25)))</formula>
    </cfRule>
    <cfRule type="containsText" dxfId="2091" priority="353" operator="containsText" text="3- Bajo">
      <formula>NOT(ISERROR(SEARCH("3- Bajo",N25)))</formula>
    </cfRule>
    <cfRule type="containsText" dxfId="2090" priority="354" operator="containsText" text="4- Bajo">
      <formula>NOT(ISERROR(SEARCH("4- Bajo",N25)))</formula>
    </cfRule>
    <cfRule type="containsText" dxfId="2089" priority="355" operator="containsText" text="1- Bajo">
      <formula>NOT(ISERROR(SEARCH("1- Bajo",N25)))</formula>
    </cfRule>
  </conditionalFormatting>
  <conditionalFormatting sqref="H25:H29">
    <cfRule type="containsText" dxfId="2088" priority="337" operator="containsText" text="Muy Alta">
      <formula>NOT(ISERROR(SEARCH("Muy Alta",H25)))</formula>
    </cfRule>
    <cfRule type="containsText" dxfId="2087" priority="338" operator="containsText" text="Alta">
      <formula>NOT(ISERROR(SEARCH("Alta",H25)))</formula>
    </cfRule>
    <cfRule type="containsText" dxfId="2086" priority="339" operator="containsText" text="Muy Alta">
      <formula>NOT(ISERROR(SEARCH("Muy Alta",H25)))</formula>
    </cfRule>
    <cfRule type="containsText" dxfId="2085" priority="344" operator="containsText" text="Muy Baja">
      <formula>NOT(ISERROR(SEARCH("Muy Baja",H25)))</formula>
    </cfRule>
    <cfRule type="containsText" dxfId="2084" priority="345" operator="containsText" text="Baja">
      <formula>NOT(ISERROR(SEARCH("Baja",H25)))</formula>
    </cfRule>
    <cfRule type="containsText" dxfId="2083" priority="346" operator="containsText" text="Media">
      <formula>NOT(ISERROR(SEARCH("Media",H25)))</formula>
    </cfRule>
    <cfRule type="containsText" dxfId="2082" priority="347" operator="containsText" text="Alta">
      <formula>NOT(ISERROR(SEARCH("Alta",H25)))</formula>
    </cfRule>
    <cfRule type="containsText" dxfId="2081" priority="349" operator="containsText" text="Muy Alta">
      <formula>NOT(ISERROR(SEARCH("Muy Alta",H25)))</formula>
    </cfRule>
  </conditionalFormatting>
  <conditionalFormatting sqref="I25:I29">
    <cfRule type="containsText" dxfId="2080" priority="340" operator="containsText" text="Catastrófico">
      <formula>NOT(ISERROR(SEARCH("Catastrófico",I25)))</formula>
    </cfRule>
    <cfRule type="containsText" dxfId="2079" priority="341" operator="containsText" text="Mayor">
      <formula>NOT(ISERROR(SEARCH("Mayor",I25)))</formula>
    </cfRule>
    <cfRule type="containsText" dxfId="2078" priority="342" operator="containsText" text="Menor">
      <formula>NOT(ISERROR(SEARCH("Menor",I25)))</formula>
    </cfRule>
    <cfRule type="containsText" dxfId="2077" priority="343" operator="containsText" text="Leve">
      <formula>NOT(ISERROR(SEARCH("Leve",I25)))</formula>
    </cfRule>
    <cfRule type="containsText" dxfId="2076" priority="348" operator="containsText" text="Moderado">
      <formula>NOT(ISERROR(SEARCH("Moderado",I25)))</formula>
    </cfRule>
  </conditionalFormatting>
  <conditionalFormatting sqref="K25:K29">
    <cfRule type="containsText" dxfId="2075" priority="335" operator="containsText" text="Media">
      <formula>NOT(ISERROR(SEARCH("Media",K25)))</formula>
    </cfRule>
  </conditionalFormatting>
  <conditionalFormatting sqref="L25:L29">
    <cfRule type="containsText" dxfId="2074" priority="334" operator="containsText" text="Moderado">
      <formula>NOT(ISERROR(SEARCH("Moderado",L25)))</formula>
    </cfRule>
  </conditionalFormatting>
  <conditionalFormatting sqref="J25:J29">
    <cfRule type="containsText" dxfId="2073" priority="333" operator="containsText" text="Moderado">
      <formula>NOT(ISERROR(SEARCH("Moderado",J25)))</formula>
    </cfRule>
  </conditionalFormatting>
  <conditionalFormatting sqref="J25:J29">
    <cfRule type="containsText" dxfId="2072" priority="331" operator="containsText" text="Bajo">
      <formula>NOT(ISERROR(SEARCH("Bajo",J25)))</formula>
    </cfRule>
    <cfRule type="containsText" dxfId="2071" priority="332" operator="containsText" text="Extremo">
      <formula>NOT(ISERROR(SEARCH("Extremo",J25)))</formula>
    </cfRule>
  </conditionalFormatting>
  <conditionalFormatting sqref="K25:K29">
    <cfRule type="containsText" dxfId="2070" priority="329" operator="containsText" text="Baja">
      <formula>NOT(ISERROR(SEARCH("Baja",K25)))</formula>
    </cfRule>
    <cfRule type="containsText" dxfId="2069" priority="330" operator="containsText" text="Muy Baja">
      <formula>NOT(ISERROR(SEARCH("Muy Baja",K25)))</formula>
    </cfRule>
  </conditionalFormatting>
  <conditionalFormatting sqref="K25:K29">
    <cfRule type="containsText" dxfId="2068" priority="327" operator="containsText" text="Muy Alta">
      <formula>NOT(ISERROR(SEARCH("Muy Alta",K25)))</formula>
    </cfRule>
    <cfRule type="containsText" dxfId="2067" priority="328" operator="containsText" text="Alta">
      <formula>NOT(ISERROR(SEARCH("Alta",K25)))</formula>
    </cfRule>
  </conditionalFormatting>
  <conditionalFormatting sqref="L25:L29">
    <cfRule type="containsText" dxfId="2066" priority="323" operator="containsText" text="Catastrófico">
      <formula>NOT(ISERROR(SEARCH("Catastrófico",L25)))</formula>
    </cfRule>
    <cfRule type="containsText" dxfId="2065" priority="324" operator="containsText" text="Mayor">
      <formula>NOT(ISERROR(SEARCH("Mayor",L25)))</formula>
    </cfRule>
    <cfRule type="containsText" dxfId="2064" priority="325" operator="containsText" text="Menor">
      <formula>NOT(ISERROR(SEARCH("Menor",L25)))</formula>
    </cfRule>
    <cfRule type="containsText" dxfId="2063" priority="326" operator="containsText" text="Leve">
      <formula>NOT(ISERROR(SEARCH("Leve",L25)))</formula>
    </cfRule>
  </conditionalFormatting>
  <conditionalFormatting sqref="K30:L30">
    <cfRule type="containsText" dxfId="2062" priority="317" operator="containsText" text="3- Moderado">
      <formula>NOT(ISERROR(SEARCH("3- Moderado",K30)))</formula>
    </cfRule>
    <cfRule type="containsText" dxfId="2061" priority="318" operator="containsText" text="6- Moderado">
      <formula>NOT(ISERROR(SEARCH("6- Moderado",K30)))</formula>
    </cfRule>
    <cfRule type="containsText" dxfId="2060" priority="319" operator="containsText" text="4- Moderado">
      <formula>NOT(ISERROR(SEARCH("4- Moderado",K30)))</formula>
    </cfRule>
    <cfRule type="containsText" dxfId="2059" priority="320" operator="containsText" text="3- Bajo">
      <formula>NOT(ISERROR(SEARCH("3- Bajo",K30)))</formula>
    </cfRule>
    <cfRule type="containsText" dxfId="2058" priority="321" operator="containsText" text="4- Bajo">
      <formula>NOT(ISERROR(SEARCH("4- Bajo",K30)))</formula>
    </cfRule>
    <cfRule type="containsText" dxfId="2057" priority="322" operator="containsText" text="1- Bajo">
      <formula>NOT(ISERROR(SEARCH("1- Bajo",K30)))</formula>
    </cfRule>
  </conditionalFormatting>
  <conditionalFormatting sqref="H30:I30">
    <cfRule type="containsText" dxfId="2056" priority="311" operator="containsText" text="3- Moderado">
      <formula>NOT(ISERROR(SEARCH("3- Moderado",H30)))</formula>
    </cfRule>
    <cfRule type="containsText" dxfId="2055" priority="312" operator="containsText" text="6- Moderado">
      <formula>NOT(ISERROR(SEARCH("6- Moderado",H30)))</formula>
    </cfRule>
    <cfRule type="containsText" dxfId="2054" priority="313" operator="containsText" text="4- Moderado">
      <formula>NOT(ISERROR(SEARCH("4- Moderado",H30)))</formula>
    </cfRule>
    <cfRule type="containsText" dxfId="2053" priority="314" operator="containsText" text="3- Bajo">
      <formula>NOT(ISERROR(SEARCH("3- Bajo",H30)))</formula>
    </cfRule>
    <cfRule type="containsText" dxfId="2052" priority="315" operator="containsText" text="4- Bajo">
      <formula>NOT(ISERROR(SEARCH("4- Bajo",H30)))</formula>
    </cfRule>
    <cfRule type="containsText" dxfId="2051" priority="316" operator="containsText" text="1- Bajo">
      <formula>NOT(ISERROR(SEARCH("1- Bajo",H30)))</formula>
    </cfRule>
  </conditionalFormatting>
  <conditionalFormatting sqref="A30 C30:E30">
    <cfRule type="containsText" dxfId="2050" priority="305" operator="containsText" text="3- Moderado">
      <formula>NOT(ISERROR(SEARCH("3- Moderado",A30)))</formula>
    </cfRule>
    <cfRule type="containsText" dxfId="2049" priority="306" operator="containsText" text="6- Moderado">
      <formula>NOT(ISERROR(SEARCH("6- Moderado",A30)))</formula>
    </cfRule>
    <cfRule type="containsText" dxfId="2048" priority="307" operator="containsText" text="4- Moderado">
      <formula>NOT(ISERROR(SEARCH("4- Moderado",A30)))</formula>
    </cfRule>
    <cfRule type="containsText" dxfId="2047" priority="308" operator="containsText" text="3- Bajo">
      <formula>NOT(ISERROR(SEARCH("3- Bajo",A30)))</formula>
    </cfRule>
    <cfRule type="containsText" dxfId="2046" priority="309" operator="containsText" text="4- Bajo">
      <formula>NOT(ISERROR(SEARCH("4- Bajo",A30)))</formula>
    </cfRule>
    <cfRule type="containsText" dxfId="2045" priority="310" operator="containsText" text="1- Bajo">
      <formula>NOT(ISERROR(SEARCH("1- Bajo",A30)))</formula>
    </cfRule>
  </conditionalFormatting>
  <conditionalFormatting sqref="F30:G30">
    <cfRule type="containsText" dxfId="2044" priority="299" operator="containsText" text="3- Moderado">
      <formula>NOT(ISERROR(SEARCH("3- Moderado",F30)))</formula>
    </cfRule>
    <cfRule type="containsText" dxfId="2043" priority="300" operator="containsText" text="6- Moderado">
      <formula>NOT(ISERROR(SEARCH("6- Moderado",F30)))</formula>
    </cfRule>
    <cfRule type="containsText" dxfId="2042" priority="301" operator="containsText" text="4- Moderado">
      <formula>NOT(ISERROR(SEARCH("4- Moderado",F30)))</formula>
    </cfRule>
    <cfRule type="containsText" dxfId="2041" priority="302" operator="containsText" text="3- Bajo">
      <formula>NOT(ISERROR(SEARCH("3- Bajo",F30)))</formula>
    </cfRule>
    <cfRule type="containsText" dxfId="2040" priority="303" operator="containsText" text="4- Bajo">
      <formula>NOT(ISERROR(SEARCH("4- Bajo",F30)))</formula>
    </cfRule>
    <cfRule type="containsText" dxfId="2039" priority="304" operator="containsText" text="1- Bajo">
      <formula>NOT(ISERROR(SEARCH("1- Bajo",F30)))</formula>
    </cfRule>
  </conditionalFormatting>
  <conditionalFormatting sqref="J30:J34">
    <cfRule type="containsText" dxfId="2038" priority="294" operator="containsText" text="Bajo">
      <formula>NOT(ISERROR(SEARCH("Bajo",J30)))</formula>
    </cfRule>
    <cfRule type="containsText" dxfId="2037" priority="295" operator="containsText" text="Moderado">
      <formula>NOT(ISERROR(SEARCH("Moderado",J30)))</formula>
    </cfRule>
    <cfRule type="containsText" dxfId="2036" priority="296" operator="containsText" text="Alto">
      <formula>NOT(ISERROR(SEARCH("Alto",J30)))</formula>
    </cfRule>
    <cfRule type="containsText" dxfId="2035" priority="297" operator="containsText" text="Extremo">
      <formula>NOT(ISERROR(SEARCH("Extremo",J30)))</formula>
    </cfRule>
    <cfRule type="colorScale" priority="298">
      <colorScale>
        <cfvo type="min"/>
        <cfvo type="max"/>
        <color rgb="FFFF7128"/>
        <color rgb="FFFFEF9C"/>
      </colorScale>
    </cfRule>
  </conditionalFormatting>
  <conditionalFormatting sqref="M30:M34">
    <cfRule type="containsText" dxfId="2034" priority="269" operator="containsText" text="Moderado">
      <formula>NOT(ISERROR(SEARCH("Moderado",M30)))</formula>
    </cfRule>
    <cfRule type="containsText" dxfId="2033" priority="289" operator="containsText" text="Bajo">
      <formula>NOT(ISERROR(SEARCH("Bajo",M30)))</formula>
    </cfRule>
    <cfRule type="containsText" dxfId="2032" priority="290" operator="containsText" text="Moderado">
      <formula>NOT(ISERROR(SEARCH("Moderado",M30)))</formula>
    </cfRule>
    <cfRule type="containsText" dxfId="2031" priority="291" operator="containsText" text="Alto">
      <formula>NOT(ISERROR(SEARCH("Alto",M30)))</formula>
    </cfRule>
    <cfRule type="containsText" dxfId="2030" priority="292" operator="containsText" text="Extremo">
      <formula>NOT(ISERROR(SEARCH("Extremo",M30)))</formula>
    </cfRule>
    <cfRule type="colorScale" priority="293">
      <colorScale>
        <cfvo type="min"/>
        <cfvo type="max"/>
        <color rgb="FFFF7128"/>
        <color rgb="FFFFEF9C"/>
      </colorScale>
    </cfRule>
  </conditionalFormatting>
  <conditionalFormatting sqref="N30">
    <cfRule type="containsText" dxfId="2029" priority="283" operator="containsText" text="3- Moderado">
      <formula>NOT(ISERROR(SEARCH("3- Moderado",N30)))</formula>
    </cfRule>
    <cfRule type="containsText" dxfId="2028" priority="284" operator="containsText" text="6- Moderado">
      <formula>NOT(ISERROR(SEARCH("6- Moderado",N30)))</formula>
    </cfRule>
    <cfRule type="containsText" dxfId="2027" priority="285" operator="containsText" text="4- Moderado">
      <formula>NOT(ISERROR(SEARCH("4- Moderado",N30)))</formula>
    </cfRule>
    <cfRule type="containsText" dxfId="2026" priority="286" operator="containsText" text="3- Bajo">
      <formula>NOT(ISERROR(SEARCH("3- Bajo",N30)))</formula>
    </cfRule>
    <cfRule type="containsText" dxfId="2025" priority="287" operator="containsText" text="4- Bajo">
      <formula>NOT(ISERROR(SEARCH("4- Bajo",N30)))</formula>
    </cfRule>
    <cfRule type="containsText" dxfId="2024" priority="288" operator="containsText" text="1- Bajo">
      <formula>NOT(ISERROR(SEARCH("1- Bajo",N30)))</formula>
    </cfRule>
  </conditionalFormatting>
  <conditionalFormatting sqref="H30:H34">
    <cfRule type="containsText" dxfId="2023" priority="270" operator="containsText" text="Muy Alta">
      <formula>NOT(ISERROR(SEARCH("Muy Alta",H30)))</formula>
    </cfRule>
    <cfRule type="containsText" dxfId="2022" priority="271" operator="containsText" text="Alta">
      <formula>NOT(ISERROR(SEARCH("Alta",H30)))</formula>
    </cfRule>
    <cfRule type="containsText" dxfId="2021" priority="272" operator="containsText" text="Muy Alta">
      <formula>NOT(ISERROR(SEARCH("Muy Alta",H30)))</formula>
    </cfRule>
    <cfRule type="containsText" dxfId="2020" priority="277" operator="containsText" text="Muy Baja">
      <formula>NOT(ISERROR(SEARCH("Muy Baja",H30)))</formula>
    </cfRule>
    <cfRule type="containsText" dxfId="2019" priority="278" operator="containsText" text="Baja">
      <formula>NOT(ISERROR(SEARCH("Baja",H30)))</formula>
    </cfRule>
    <cfRule type="containsText" dxfId="2018" priority="279" operator="containsText" text="Media">
      <formula>NOT(ISERROR(SEARCH("Media",H30)))</formula>
    </cfRule>
    <cfRule type="containsText" dxfId="2017" priority="280" operator="containsText" text="Alta">
      <formula>NOT(ISERROR(SEARCH("Alta",H30)))</formula>
    </cfRule>
    <cfRule type="containsText" dxfId="2016" priority="282" operator="containsText" text="Muy Alta">
      <formula>NOT(ISERROR(SEARCH("Muy Alta",H30)))</formula>
    </cfRule>
  </conditionalFormatting>
  <conditionalFormatting sqref="I30:I34">
    <cfRule type="containsText" dxfId="2015" priority="273" operator="containsText" text="Catastrófico">
      <formula>NOT(ISERROR(SEARCH("Catastrófico",I30)))</formula>
    </cfRule>
    <cfRule type="containsText" dxfId="2014" priority="274" operator="containsText" text="Mayor">
      <formula>NOT(ISERROR(SEARCH("Mayor",I30)))</formula>
    </cfRule>
    <cfRule type="containsText" dxfId="2013" priority="275" operator="containsText" text="Menor">
      <formula>NOT(ISERROR(SEARCH("Menor",I30)))</formula>
    </cfRule>
    <cfRule type="containsText" dxfId="2012" priority="276" operator="containsText" text="Leve">
      <formula>NOT(ISERROR(SEARCH("Leve",I30)))</formula>
    </cfRule>
    <cfRule type="containsText" dxfId="2011" priority="281" operator="containsText" text="Moderado">
      <formula>NOT(ISERROR(SEARCH("Moderado",I30)))</formula>
    </cfRule>
  </conditionalFormatting>
  <conditionalFormatting sqref="K30:K34">
    <cfRule type="containsText" dxfId="2010" priority="268" operator="containsText" text="Media">
      <formula>NOT(ISERROR(SEARCH("Media",K30)))</formula>
    </cfRule>
  </conditionalFormatting>
  <conditionalFormatting sqref="L30:L34">
    <cfRule type="containsText" dxfId="2009" priority="267" operator="containsText" text="Moderado">
      <formula>NOT(ISERROR(SEARCH("Moderado",L30)))</formula>
    </cfRule>
  </conditionalFormatting>
  <conditionalFormatting sqref="J30:J34">
    <cfRule type="containsText" dxfId="2008" priority="266" operator="containsText" text="Moderado">
      <formula>NOT(ISERROR(SEARCH("Moderado",J30)))</formula>
    </cfRule>
  </conditionalFormatting>
  <conditionalFormatting sqref="J30:J34">
    <cfRule type="containsText" dxfId="2007" priority="264" operator="containsText" text="Bajo">
      <formula>NOT(ISERROR(SEARCH("Bajo",J30)))</formula>
    </cfRule>
    <cfRule type="containsText" dxfId="2006" priority="265" operator="containsText" text="Extremo">
      <formula>NOT(ISERROR(SEARCH("Extremo",J30)))</formula>
    </cfRule>
  </conditionalFormatting>
  <conditionalFormatting sqref="K30:K34">
    <cfRule type="containsText" dxfId="2005" priority="262" operator="containsText" text="Baja">
      <formula>NOT(ISERROR(SEARCH("Baja",K30)))</formula>
    </cfRule>
    <cfRule type="containsText" dxfId="2004" priority="263" operator="containsText" text="Muy Baja">
      <formula>NOT(ISERROR(SEARCH("Muy Baja",K30)))</formula>
    </cfRule>
  </conditionalFormatting>
  <conditionalFormatting sqref="K30:K34">
    <cfRule type="containsText" dxfId="2003" priority="260" operator="containsText" text="Muy Alta">
      <formula>NOT(ISERROR(SEARCH("Muy Alta",K30)))</formula>
    </cfRule>
    <cfRule type="containsText" dxfId="2002" priority="261" operator="containsText" text="Alta">
      <formula>NOT(ISERROR(SEARCH("Alta",K30)))</formula>
    </cfRule>
  </conditionalFormatting>
  <conditionalFormatting sqref="L30:L34">
    <cfRule type="containsText" dxfId="2001" priority="256" operator="containsText" text="Catastrófico">
      <formula>NOT(ISERROR(SEARCH("Catastrófico",L30)))</formula>
    </cfRule>
    <cfRule type="containsText" dxfId="2000" priority="257" operator="containsText" text="Mayor">
      <formula>NOT(ISERROR(SEARCH("Mayor",L30)))</formula>
    </cfRule>
    <cfRule type="containsText" dxfId="1999" priority="258" operator="containsText" text="Menor">
      <formula>NOT(ISERROR(SEARCH("Menor",L30)))</formula>
    </cfRule>
    <cfRule type="containsText" dxfId="1998" priority="259" operator="containsText" text="Leve">
      <formula>NOT(ISERROR(SEARCH("Leve",L30)))</formula>
    </cfRule>
  </conditionalFormatting>
  <conditionalFormatting sqref="K35:L35">
    <cfRule type="containsText" dxfId="1997" priority="250" operator="containsText" text="3- Moderado">
      <formula>NOT(ISERROR(SEARCH("3- Moderado",K35)))</formula>
    </cfRule>
    <cfRule type="containsText" dxfId="1996" priority="251" operator="containsText" text="6- Moderado">
      <formula>NOT(ISERROR(SEARCH("6- Moderado",K35)))</formula>
    </cfRule>
    <cfRule type="containsText" dxfId="1995" priority="252" operator="containsText" text="4- Moderado">
      <formula>NOT(ISERROR(SEARCH("4- Moderado",K35)))</formula>
    </cfRule>
    <cfRule type="containsText" dxfId="1994" priority="253" operator="containsText" text="3- Bajo">
      <formula>NOT(ISERROR(SEARCH("3- Bajo",K35)))</formula>
    </cfRule>
    <cfRule type="containsText" dxfId="1993" priority="254" operator="containsText" text="4- Bajo">
      <formula>NOT(ISERROR(SEARCH("4- Bajo",K35)))</formula>
    </cfRule>
    <cfRule type="containsText" dxfId="1992" priority="255" operator="containsText" text="1- Bajo">
      <formula>NOT(ISERROR(SEARCH("1- Bajo",K35)))</formula>
    </cfRule>
  </conditionalFormatting>
  <conditionalFormatting sqref="H35:I35">
    <cfRule type="containsText" dxfId="1991" priority="244" operator="containsText" text="3- Moderado">
      <formula>NOT(ISERROR(SEARCH("3- Moderado",H35)))</formula>
    </cfRule>
    <cfRule type="containsText" dxfId="1990" priority="245" operator="containsText" text="6- Moderado">
      <formula>NOT(ISERROR(SEARCH("6- Moderado",H35)))</formula>
    </cfRule>
    <cfRule type="containsText" dxfId="1989" priority="246" operator="containsText" text="4- Moderado">
      <formula>NOT(ISERROR(SEARCH("4- Moderado",H35)))</formula>
    </cfRule>
    <cfRule type="containsText" dxfId="1988" priority="247" operator="containsText" text="3- Bajo">
      <formula>NOT(ISERROR(SEARCH("3- Bajo",H35)))</formula>
    </cfRule>
    <cfRule type="containsText" dxfId="1987" priority="248" operator="containsText" text="4- Bajo">
      <formula>NOT(ISERROR(SEARCH("4- Bajo",H35)))</formula>
    </cfRule>
    <cfRule type="containsText" dxfId="1986" priority="249" operator="containsText" text="1- Bajo">
      <formula>NOT(ISERROR(SEARCH("1- Bajo",H35)))</formula>
    </cfRule>
  </conditionalFormatting>
  <conditionalFormatting sqref="A35 C35:E35">
    <cfRule type="containsText" dxfId="1985" priority="238" operator="containsText" text="3- Moderado">
      <formula>NOT(ISERROR(SEARCH("3- Moderado",A35)))</formula>
    </cfRule>
    <cfRule type="containsText" dxfId="1984" priority="239" operator="containsText" text="6- Moderado">
      <formula>NOT(ISERROR(SEARCH("6- Moderado",A35)))</formula>
    </cfRule>
    <cfRule type="containsText" dxfId="1983" priority="240" operator="containsText" text="4- Moderado">
      <formula>NOT(ISERROR(SEARCH("4- Moderado",A35)))</formula>
    </cfRule>
    <cfRule type="containsText" dxfId="1982" priority="241" operator="containsText" text="3- Bajo">
      <formula>NOT(ISERROR(SEARCH("3- Bajo",A35)))</formula>
    </cfRule>
    <cfRule type="containsText" dxfId="1981" priority="242" operator="containsText" text="4- Bajo">
      <formula>NOT(ISERROR(SEARCH("4- Bajo",A35)))</formula>
    </cfRule>
    <cfRule type="containsText" dxfId="1980" priority="243" operator="containsText" text="1- Bajo">
      <formula>NOT(ISERROR(SEARCH("1- Bajo",A35)))</formula>
    </cfRule>
  </conditionalFormatting>
  <conditionalFormatting sqref="F35:G35">
    <cfRule type="containsText" dxfId="1979" priority="232" operator="containsText" text="3- Moderado">
      <formula>NOT(ISERROR(SEARCH("3- Moderado",F35)))</formula>
    </cfRule>
    <cfRule type="containsText" dxfId="1978" priority="233" operator="containsText" text="6- Moderado">
      <formula>NOT(ISERROR(SEARCH("6- Moderado",F35)))</formula>
    </cfRule>
    <cfRule type="containsText" dxfId="1977" priority="234" operator="containsText" text="4- Moderado">
      <formula>NOT(ISERROR(SEARCH("4- Moderado",F35)))</formula>
    </cfRule>
    <cfRule type="containsText" dxfId="1976" priority="235" operator="containsText" text="3- Bajo">
      <formula>NOT(ISERROR(SEARCH("3- Bajo",F35)))</formula>
    </cfRule>
    <cfRule type="containsText" dxfId="1975" priority="236" operator="containsText" text="4- Bajo">
      <formula>NOT(ISERROR(SEARCH("4- Bajo",F35)))</formula>
    </cfRule>
    <cfRule type="containsText" dxfId="1974" priority="237" operator="containsText" text="1- Bajo">
      <formula>NOT(ISERROR(SEARCH("1- Bajo",F35)))</formula>
    </cfRule>
  </conditionalFormatting>
  <conditionalFormatting sqref="J35:J39">
    <cfRule type="containsText" dxfId="1973" priority="227" operator="containsText" text="Bajo">
      <formula>NOT(ISERROR(SEARCH("Bajo",J35)))</formula>
    </cfRule>
    <cfRule type="containsText" dxfId="1972" priority="228" operator="containsText" text="Moderado">
      <formula>NOT(ISERROR(SEARCH("Moderado",J35)))</formula>
    </cfRule>
    <cfRule type="containsText" dxfId="1971" priority="229" operator="containsText" text="Alto">
      <formula>NOT(ISERROR(SEARCH("Alto",J35)))</formula>
    </cfRule>
    <cfRule type="containsText" dxfId="1970" priority="230" operator="containsText" text="Extremo">
      <formula>NOT(ISERROR(SEARCH("Extremo",J35)))</formula>
    </cfRule>
    <cfRule type="colorScale" priority="231">
      <colorScale>
        <cfvo type="min"/>
        <cfvo type="max"/>
        <color rgb="FFFF7128"/>
        <color rgb="FFFFEF9C"/>
      </colorScale>
    </cfRule>
  </conditionalFormatting>
  <conditionalFormatting sqref="M35:M39">
    <cfRule type="containsText" dxfId="1969" priority="202" operator="containsText" text="Moderado">
      <formula>NOT(ISERROR(SEARCH("Moderado",M35)))</formula>
    </cfRule>
    <cfRule type="containsText" dxfId="1968" priority="222" operator="containsText" text="Bajo">
      <formula>NOT(ISERROR(SEARCH("Bajo",M35)))</formula>
    </cfRule>
    <cfRule type="containsText" dxfId="1967" priority="223" operator="containsText" text="Moderado">
      <formula>NOT(ISERROR(SEARCH("Moderado",M35)))</formula>
    </cfRule>
    <cfRule type="containsText" dxfId="1966" priority="224" operator="containsText" text="Alto">
      <formula>NOT(ISERROR(SEARCH("Alto",M35)))</formula>
    </cfRule>
    <cfRule type="containsText" dxfId="1965" priority="225" operator="containsText" text="Extremo">
      <formula>NOT(ISERROR(SEARCH("Extremo",M35)))</formula>
    </cfRule>
    <cfRule type="colorScale" priority="226">
      <colorScale>
        <cfvo type="min"/>
        <cfvo type="max"/>
        <color rgb="FFFF7128"/>
        <color rgb="FFFFEF9C"/>
      </colorScale>
    </cfRule>
  </conditionalFormatting>
  <conditionalFormatting sqref="N35">
    <cfRule type="containsText" dxfId="1964" priority="216" operator="containsText" text="3- Moderado">
      <formula>NOT(ISERROR(SEARCH("3- Moderado",N35)))</formula>
    </cfRule>
    <cfRule type="containsText" dxfId="1963" priority="217" operator="containsText" text="6- Moderado">
      <formula>NOT(ISERROR(SEARCH("6- Moderado",N35)))</formula>
    </cfRule>
    <cfRule type="containsText" dxfId="1962" priority="218" operator="containsText" text="4- Moderado">
      <formula>NOT(ISERROR(SEARCH("4- Moderado",N35)))</formula>
    </cfRule>
    <cfRule type="containsText" dxfId="1961" priority="219" operator="containsText" text="3- Bajo">
      <formula>NOT(ISERROR(SEARCH("3- Bajo",N35)))</formula>
    </cfRule>
    <cfRule type="containsText" dxfId="1960" priority="220" operator="containsText" text="4- Bajo">
      <formula>NOT(ISERROR(SEARCH("4- Bajo",N35)))</formula>
    </cfRule>
    <cfRule type="containsText" dxfId="1959" priority="221" operator="containsText" text="1- Bajo">
      <formula>NOT(ISERROR(SEARCH("1- Bajo",N35)))</formula>
    </cfRule>
  </conditionalFormatting>
  <conditionalFormatting sqref="H35:H39">
    <cfRule type="containsText" dxfId="1958" priority="203" operator="containsText" text="Muy Alta">
      <formula>NOT(ISERROR(SEARCH("Muy Alta",H35)))</formula>
    </cfRule>
    <cfRule type="containsText" dxfId="1957" priority="204" operator="containsText" text="Alta">
      <formula>NOT(ISERROR(SEARCH("Alta",H35)))</formula>
    </cfRule>
    <cfRule type="containsText" dxfId="1956" priority="205" operator="containsText" text="Muy Alta">
      <formula>NOT(ISERROR(SEARCH("Muy Alta",H35)))</formula>
    </cfRule>
    <cfRule type="containsText" dxfId="1955" priority="210" operator="containsText" text="Muy Baja">
      <formula>NOT(ISERROR(SEARCH("Muy Baja",H35)))</formula>
    </cfRule>
    <cfRule type="containsText" dxfId="1954" priority="211" operator="containsText" text="Baja">
      <formula>NOT(ISERROR(SEARCH("Baja",H35)))</formula>
    </cfRule>
    <cfRule type="containsText" dxfId="1953" priority="212" operator="containsText" text="Media">
      <formula>NOT(ISERROR(SEARCH("Media",H35)))</formula>
    </cfRule>
    <cfRule type="containsText" dxfId="1952" priority="213" operator="containsText" text="Alta">
      <formula>NOT(ISERROR(SEARCH("Alta",H35)))</formula>
    </cfRule>
    <cfRule type="containsText" dxfId="1951" priority="215" operator="containsText" text="Muy Alta">
      <formula>NOT(ISERROR(SEARCH("Muy Alta",H35)))</formula>
    </cfRule>
  </conditionalFormatting>
  <conditionalFormatting sqref="I35:I39">
    <cfRule type="containsText" dxfId="1950" priority="206" operator="containsText" text="Catastrófico">
      <formula>NOT(ISERROR(SEARCH("Catastrófico",I35)))</formula>
    </cfRule>
    <cfRule type="containsText" dxfId="1949" priority="207" operator="containsText" text="Mayor">
      <formula>NOT(ISERROR(SEARCH("Mayor",I35)))</formula>
    </cfRule>
    <cfRule type="containsText" dxfId="1948" priority="208" operator="containsText" text="Menor">
      <formula>NOT(ISERROR(SEARCH("Menor",I35)))</formula>
    </cfRule>
    <cfRule type="containsText" dxfId="1947" priority="209" operator="containsText" text="Leve">
      <formula>NOT(ISERROR(SEARCH("Leve",I35)))</formula>
    </cfRule>
    <cfRule type="containsText" dxfId="1946" priority="214" operator="containsText" text="Moderado">
      <formula>NOT(ISERROR(SEARCH("Moderado",I35)))</formula>
    </cfRule>
  </conditionalFormatting>
  <conditionalFormatting sqref="K35:K39">
    <cfRule type="containsText" dxfId="1945" priority="201" operator="containsText" text="Media">
      <formula>NOT(ISERROR(SEARCH("Media",K35)))</formula>
    </cfRule>
  </conditionalFormatting>
  <conditionalFormatting sqref="L35:L39">
    <cfRule type="containsText" dxfId="1944" priority="200" operator="containsText" text="Moderado">
      <formula>NOT(ISERROR(SEARCH("Moderado",L35)))</formula>
    </cfRule>
  </conditionalFormatting>
  <conditionalFormatting sqref="J35:J39">
    <cfRule type="containsText" dxfId="1943" priority="199" operator="containsText" text="Moderado">
      <formula>NOT(ISERROR(SEARCH("Moderado",J35)))</formula>
    </cfRule>
  </conditionalFormatting>
  <conditionalFormatting sqref="J35:J39">
    <cfRule type="containsText" dxfId="1942" priority="197" operator="containsText" text="Bajo">
      <formula>NOT(ISERROR(SEARCH("Bajo",J35)))</formula>
    </cfRule>
    <cfRule type="containsText" dxfId="1941" priority="198" operator="containsText" text="Extremo">
      <formula>NOT(ISERROR(SEARCH("Extremo",J35)))</formula>
    </cfRule>
  </conditionalFormatting>
  <conditionalFormatting sqref="K35:K39">
    <cfRule type="containsText" dxfId="1940" priority="195" operator="containsText" text="Baja">
      <formula>NOT(ISERROR(SEARCH("Baja",K35)))</formula>
    </cfRule>
    <cfRule type="containsText" dxfId="1939" priority="196" operator="containsText" text="Muy Baja">
      <formula>NOT(ISERROR(SEARCH("Muy Baja",K35)))</formula>
    </cfRule>
  </conditionalFormatting>
  <conditionalFormatting sqref="K35:K39">
    <cfRule type="containsText" dxfId="1938" priority="193" operator="containsText" text="Muy Alta">
      <formula>NOT(ISERROR(SEARCH("Muy Alta",K35)))</formula>
    </cfRule>
    <cfRule type="containsText" dxfId="1937" priority="194" operator="containsText" text="Alta">
      <formula>NOT(ISERROR(SEARCH("Alta",K35)))</formula>
    </cfRule>
  </conditionalFormatting>
  <conditionalFormatting sqref="L35:L39">
    <cfRule type="containsText" dxfId="1936" priority="189" operator="containsText" text="Catastrófico">
      <formula>NOT(ISERROR(SEARCH("Catastrófico",L35)))</formula>
    </cfRule>
    <cfRule type="containsText" dxfId="1935" priority="190" operator="containsText" text="Mayor">
      <formula>NOT(ISERROR(SEARCH("Mayor",L35)))</formula>
    </cfRule>
    <cfRule type="containsText" dxfId="1934" priority="191" operator="containsText" text="Menor">
      <formula>NOT(ISERROR(SEARCH("Menor",L35)))</formula>
    </cfRule>
    <cfRule type="containsText" dxfId="1933" priority="192" operator="containsText" text="Leve">
      <formula>NOT(ISERROR(SEARCH("Leve",L35)))</formula>
    </cfRule>
  </conditionalFormatting>
  <conditionalFormatting sqref="K40:L40">
    <cfRule type="containsText" dxfId="1932" priority="183" operator="containsText" text="3- Moderado">
      <formula>NOT(ISERROR(SEARCH("3- Moderado",K40)))</formula>
    </cfRule>
    <cfRule type="containsText" dxfId="1931" priority="184" operator="containsText" text="6- Moderado">
      <formula>NOT(ISERROR(SEARCH("6- Moderado",K40)))</formula>
    </cfRule>
    <cfRule type="containsText" dxfId="1930" priority="185" operator="containsText" text="4- Moderado">
      <formula>NOT(ISERROR(SEARCH("4- Moderado",K40)))</formula>
    </cfRule>
    <cfRule type="containsText" dxfId="1929" priority="186" operator="containsText" text="3- Bajo">
      <formula>NOT(ISERROR(SEARCH("3- Bajo",K40)))</formula>
    </cfRule>
    <cfRule type="containsText" dxfId="1928" priority="187" operator="containsText" text="4- Bajo">
      <formula>NOT(ISERROR(SEARCH("4- Bajo",K40)))</formula>
    </cfRule>
    <cfRule type="containsText" dxfId="1927" priority="188" operator="containsText" text="1- Bajo">
      <formula>NOT(ISERROR(SEARCH("1- Bajo",K40)))</formula>
    </cfRule>
  </conditionalFormatting>
  <conditionalFormatting sqref="H40:I40">
    <cfRule type="containsText" dxfId="1926" priority="177" operator="containsText" text="3- Moderado">
      <formula>NOT(ISERROR(SEARCH("3- Moderado",H40)))</formula>
    </cfRule>
    <cfRule type="containsText" dxfId="1925" priority="178" operator="containsText" text="6- Moderado">
      <formula>NOT(ISERROR(SEARCH("6- Moderado",H40)))</formula>
    </cfRule>
    <cfRule type="containsText" dxfId="1924" priority="179" operator="containsText" text="4- Moderado">
      <formula>NOT(ISERROR(SEARCH("4- Moderado",H40)))</formula>
    </cfRule>
    <cfRule type="containsText" dxfId="1923" priority="180" operator="containsText" text="3- Bajo">
      <formula>NOT(ISERROR(SEARCH("3- Bajo",H40)))</formula>
    </cfRule>
    <cfRule type="containsText" dxfId="1922" priority="181" operator="containsText" text="4- Bajo">
      <formula>NOT(ISERROR(SEARCH("4- Bajo",H40)))</formula>
    </cfRule>
    <cfRule type="containsText" dxfId="1921" priority="182" operator="containsText" text="1- Bajo">
      <formula>NOT(ISERROR(SEARCH("1- Bajo",H40)))</formula>
    </cfRule>
  </conditionalFormatting>
  <conditionalFormatting sqref="A40 C40:E40">
    <cfRule type="containsText" dxfId="1920" priority="171" operator="containsText" text="3- Moderado">
      <formula>NOT(ISERROR(SEARCH("3- Moderado",A40)))</formula>
    </cfRule>
    <cfRule type="containsText" dxfId="1919" priority="172" operator="containsText" text="6- Moderado">
      <formula>NOT(ISERROR(SEARCH("6- Moderado",A40)))</formula>
    </cfRule>
    <cfRule type="containsText" dxfId="1918" priority="173" operator="containsText" text="4- Moderado">
      <formula>NOT(ISERROR(SEARCH("4- Moderado",A40)))</formula>
    </cfRule>
    <cfRule type="containsText" dxfId="1917" priority="174" operator="containsText" text="3- Bajo">
      <formula>NOT(ISERROR(SEARCH("3- Bajo",A40)))</formula>
    </cfRule>
    <cfRule type="containsText" dxfId="1916" priority="175" operator="containsText" text="4- Bajo">
      <formula>NOT(ISERROR(SEARCH("4- Bajo",A40)))</formula>
    </cfRule>
    <cfRule type="containsText" dxfId="1915" priority="176" operator="containsText" text="1- Bajo">
      <formula>NOT(ISERROR(SEARCH("1- Bajo",A40)))</formula>
    </cfRule>
  </conditionalFormatting>
  <conditionalFormatting sqref="F40:G40">
    <cfRule type="containsText" dxfId="1914" priority="165" operator="containsText" text="3- Moderado">
      <formula>NOT(ISERROR(SEARCH("3- Moderado",F40)))</formula>
    </cfRule>
    <cfRule type="containsText" dxfId="1913" priority="166" operator="containsText" text="6- Moderado">
      <formula>NOT(ISERROR(SEARCH("6- Moderado",F40)))</formula>
    </cfRule>
    <cfRule type="containsText" dxfId="1912" priority="167" operator="containsText" text="4- Moderado">
      <formula>NOT(ISERROR(SEARCH("4- Moderado",F40)))</formula>
    </cfRule>
    <cfRule type="containsText" dxfId="1911" priority="168" operator="containsText" text="3- Bajo">
      <formula>NOT(ISERROR(SEARCH("3- Bajo",F40)))</formula>
    </cfRule>
    <cfRule type="containsText" dxfId="1910" priority="169" operator="containsText" text="4- Bajo">
      <formula>NOT(ISERROR(SEARCH("4- Bajo",F40)))</formula>
    </cfRule>
    <cfRule type="containsText" dxfId="1909" priority="170" operator="containsText" text="1- Bajo">
      <formula>NOT(ISERROR(SEARCH("1- Bajo",F40)))</formula>
    </cfRule>
  </conditionalFormatting>
  <conditionalFormatting sqref="J40:J44">
    <cfRule type="containsText" dxfId="1908" priority="160" operator="containsText" text="Bajo">
      <formula>NOT(ISERROR(SEARCH("Bajo",J40)))</formula>
    </cfRule>
    <cfRule type="containsText" dxfId="1907" priority="161" operator="containsText" text="Moderado">
      <formula>NOT(ISERROR(SEARCH("Moderado",J40)))</formula>
    </cfRule>
    <cfRule type="containsText" dxfId="1906" priority="162" operator="containsText" text="Alto">
      <formula>NOT(ISERROR(SEARCH("Alto",J40)))</formula>
    </cfRule>
    <cfRule type="containsText" dxfId="1905" priority="163" operator="containsText" text="Extremo">
      <formula>NOT(ISERROR(SEARCH("Extremo",J40)))</formula>
    </cfRule>
    <cfRule type="colorScale" priority="164">
      <colorScale>
        <cfvo type="min"/>
        <cfvo type="max"/>
        <color rgb="FFFF7128"/>
        <color rgb="FFFFEF9C"/>
      </colorScale>
    </cfRule>
  </conditionalFormatting>
  <conditionalFormatting sqref="M40:M44">
    <cfRule type="containsText" dxfId="1904" priority="135" operator="containsText" text="Moderado">
      <formula>NOT(ISERROR(SEARCH("Moderado",M40)))</formula>
    </cfRule>
    <cfRule type="containsText" dxfId="1903" priority="155" operator="containsText" text="Bajo">
      <formula>NOT(ISERROR(SEARCH("Bajo",M40)))</formula>
    </cfRule>
    <cfRule type="containsText" dxfId="1902" priority="156" operator="containsText" text="Moderado">
      <formula>NOT(ISERROR(SEARCH("Moderado",M40)))</formula>
    </cfRule>
    <cfRule type="containsText" dxfId="1901" priority="157" operator="containsText" text="Alto">
      <formula>NOT(ISERROR(SEARCH("Alto",M40)))</formula>
    </cfRule>
    <cfRule type="containsText" dxfId="1900" priority="158" operator="containsText" text="Extremo">
      <formula>NOT(ISERROR(SEARCH("Extremo",M40)))</formula>
    </cfRule>
    <cfRule type="colorScale" priority="159">
      <colorScale>
        <cfvo type="min"/>
        <cfvo type="max"/>
        <color rgb="FFFF7128"/>
        <color rgb="FFFFEF9C"/>
      </colorScale>
    </cfRule>
  </conditionalFormatting>
  <conditionalFormatting sqref="N40">
    <cfRule type="containsText" dxfId="1899" priority="149" operator="containsText" text="3- Moderado">
      <formula>NOT(ISERROR(SEARCH("3- Moderado",N40)))</formula>
    </cfRule>
    <cfRule type="containsText" dxfId="1898" priority="150" operator="containsText" text="6- Moderado">
      <formula>NOT(ISERROR(SEARCH("6- Moderado",N40)))</formula>
    </cfRule>
    <cfRule type="containsText" dxfId="1897" priority="151" operator="containsText" text="4- Moderado">
      <formula>NOT(ISERROR(SEARCH("4- Moderado",N40)))</formula>
    </cfRule>
    <cfRule type="containsText" dxfId="1896" priority="152" operator="containsText" text="3- Bajo">
      <formula>NOT(ISERROR(SEARCH("3- Bajo",N40)))</formula>
    </cfRule>
    <cfRule type="containsText" dxfId="1895" priority="153" operator="containsText" text="4- Bajo">
      <formula>NOT(ISERROR(SEARCH("4- Bajo",N40)))</formula>
    </cfRule>
    <cfRule type="containsText" dxfId="1894" priority="154" operator="containsText" text="1- Bajo">
      <formula>NOT(ISERROR(SEARCH("1- Bajo",N40)))</formula>
    </cfRule>
  </conditionalFormatting>
  <conditionalFormatting sqref="H40:H44">
    <cfRule type="containsText" dxfId="1893" priority="136" operator="containsText" text="Muy Alta">
      <formula>NOT(ISERROR(SEARCH("Muy Alta",H40)))</formula>
    </cfRule>
    <cfRule type="containsText" dxfId="1892" priority="137" operator="containsText" text="Alta">
      <formula>NOT(ISERROR(SEARCH("Alta",H40)))</formula>
    </cfRule>
    <cfRule type="containsText" dxfId="1891" priority="138" operator="containsText" text="Muy Alta">
      <formula>NOT(ISERROR(SEARCH("Muy Alta",H40)))</formula>
    </cfRule>
    <cfRule type="containsText" dxfId="1890" priority="143" operator="containsText" text="Muy Baja">
      <formula>NOT(ISERROR(SEARCH("Muy Baja",H40)))</formula>
    </cfRule>
    <cfRule type="containsText" dxfId="1889" priority="144" operator="containsText" text="Baja">
      <formula>NOT(ISERROR(SEARCH("Baja",H40)))</formula>
    </cfRule>
    <cfRule type="containsText" dxfId="1888" priority="145" operator="containsText" text="Media">
      <formula>NOT(ISERROR(SEARCH("Media",H40)))</formula>
    </cfRule>
    <cfRule type="containsText" dxfId="1887" priority="146" operator="containsText" text="Alta">
      <formula>NOT(ISERROR(SEARCH("Alta",H40)))</formula>
    </cfRule>
    <cfRule type="containsText" dxfId="1886" priority="148" operator="containsText" text="Muy Alta">
      <formula>NOT(ISERROR(SEARCH("Muy Alta",H40)))</formula>
    </cfRule>
  </conditionalFormatting>
  <conditionalFormatting sqref="I40:I44">
    <cfRule type="containsText" dxfId="1885" priority="139" operator="containsText" text="Catastrófico">
      <formula>NOT(ISERROR(SEARCH("Catastrófico",I40)))</formula>
    </cfRule>
    <cfRule type="containsText" dxfId="1884" priority="140" operator="containsText" text="Mayor">
      <formula>NOT(ISERROR(SEARCH("Mayor",I40)))</formula>
    </cfRule>
    <cfRule type="containsText" dxfId="1883" priority="141" operator="containsText" text="Menor">
      <formula>NOT(ISERROR(SEARCH("Menor",I40)))</formula>
    </cfRule>
    <cfRule type="containsText" dxfId="1882" priority="142" operator="containsText" text="Leve">
      <formula>NOT(ISERROR(SEARCH("Leve",I40)))</formula>
    </cfRule>
    <cfRule type="containsText" dxfId="1881" priority="147" operator="containsText" text="Moderado">
      <formula>NOT(ISERROR(SEARCH("Moderado",I40)))</formula>
    </cfRule>
  </conditionalFormatting>
  <conditionalFormatting sqref="K40:K44">
    <cfRule type="containsText" dxfId="1880" priority="134" operator="containsText" text="Media">
      <formula>NOT(ISERROR(SEARCH("Media",K40)))</formula>
    </cfRule>
  </conditionalFormatting>
  <conditionalFormatting sqref="L40:L44">
    <cfRule type="containsText" dxfId="1879" priority="133" operator="containsText" text="Moderado">
      <formula>NOT(ISERROR(SEARCH("Moderado",L40)))</formula>
    </cfRule>
  </conditionalFormatting>
  <conditionalFormatting sqref="J40:J44">
    <cfRule type="containsText" dxfId="1878" priority="132" operator="containsText" text="Moderado">
      <formula>NOT(ISERROR(SEARCH("Moderado",J40)))</formula>
    </cfRule>
  </conditionalFormatting>
  <conditionalFormatting sqref="J40:J44">
    <cfRule type="containsText" dxfId="1877" priority="130" operator="containsText" text="Bajo">
      <formula>NOT(ISERROR(SEARCH("Bajo",J40)))</formula>
    </cfRule>
    <cfRule type="containsText" dxfId="1876" priority="131" operator="containsText" text="Extremo">
      <formula>NOT(ISERROR(SEARCH("Extremo",J40)))</formula>
    </cfRule>
  </conditionalFormatting>
  <conditionalFormatting sqref="K40:K44">
    <cfRule type="containsText" dxfId="1875" priority="128" operator="containsText" text="Baja">
      <formula>NOT(ISERROR(SEARCH("Baja",K40)))</formula>
    </cfRule>
    <cfRule type="containsText" dxfId="1874" priority="129" operator="containsText" text="Muy Baja">
      <formula>NOT(ISERROR(SEARCH("Muy Baja",K40)))</formula>
    </cfRule>
  </conditionalFormatting>
  <conditionalFormatting sqref="K40:K44">
    <cfRule type="containsText" dxfId="1873" priority="126" operator="containsText" text="Muy Alta">
      <formula>NOT(ISERROR(SEARCH("Muy Alta",K40)))</formula>
    </cfRule>
    <cfRule type="containsText" dxfId="1872" priority="127" operator="containsText" text="Alta">
      <formula>NOT(ISERROR(SEARCH("Alta",K40)))</formula>
    </cfRule>
  </conditionalFormatting>
  <conditionalFormatting sqref="L40:L44">
    <cfRule type="containsText" dxfId="1871" priority="122" operator="containsText" text="Catastrófico">
      <formula>NOT(ISERROR(SEARCH("Catastrófico",L40)))</formula>
    </cfRule>
    <cfRule type="containsText" dxfId="1870" priority="123" operator="containsText" text="Mayor">
      <formula>NOT(ISERROR(SEARCH("Mayor",L40)))</formula>
    </cfRule>
    <cfRule type="containsText" dxfId="1869" priority="124" operator="containsText" text="Menor">
      <formula>NOT(ISERROR(SEARCH("Menor",L40)))</formula>
    </cfRule>
    <cfRule type="containsText" dxfId="1868" priority="125" operator="containsText" text="Leve">
      <formula>NOT(ISERROR(SEARCH("Leve",L40)))</formula>
    </cfRule>
  </conditionalFormatting>
  <conditionalFormatting sqref="K45:L45">
    <cfRule type="containsText" dxfId="1867" priority="116" operator="containsText" text="3- Moderado">
      <formula>NOT(ISERROR(SEARCH("3- Moderado",K45)))</formula>
    </cfRule>
    <cfRule type="containsText" dxfId="1866" priority="117" operator="containsText" text="6- Moderado">
      <formula>NOT(ISERROR(SEARCH("6- Moderado",K45)))</formula>
    </cfRule>
    <cfRule type="containsText" dxfId="1865" priority="118" operator="containsText" text="4- Moderado">
      <formula>NOT(ISERROR(SEARCH("4- Moderado",K45)))</formula>
    </cfRule>
    <cfRule type="containsText" dxfId="1864" priority="119" operator="containsText" text="3- Bajo">
      <formula>NOT(ISERROR(SEARCH("3- Bajo",K45)))</formula>
    </cfRule>
    <cfRule type="containsText" dxfId="1863" priority="120" operator="containsText" text="4- Bajo">
      <formula>NOT(ISERROR(SEARCH("4- Bajo",K45)))</formula>
    </cfRule>
    <cfRule type="containsText" dxfId="1862" priority="121" operator="containsText" text="1- Bajo">
      <formula>NOT(ISERROR(SEARCH("1- Bajo",K45)))</formula>
    </cfRule>
  </conditionalFormatting>
  <conditionalFormatting sqref="H45:I45">
    <cfRule type="containsText" dxfId="1861" priority="110" operator="containsText" text="3- Moderado">
      <formula>NOT(ISERROR(SEARCH("3- Moderado",H45)))</formula>
    </cfRule>
    <cfRule type="containsText" dxfId="1860" priority="111" operator="containsText" text="6- Moderado">
      <formula>NOT(ISERROR(SEARCH("6- Moderado",H45)))</formula>
    </cfRule>
    <cfRule type="containsText" dxfId="1859" priority="112" operator="containsText" text="4- Moderado">
      <formula>NOT(ISERROR(SEARCH("4- Moderado",H45)))</formula>
    </cfRule>
    <cfRule type="containsText" dxfId="1858" priority="113" operator="containsText" text="3- Bajo">
      <formula>NOT(ISERROR(SEARCH("3- Bajo",H45)))</formula>
    </cfRule>
    <cfRule type="containsText" dxfId="1857" priority="114" operator="containsText" text="4- Bajo">
      <formula>NOT(ISERROR(SEARCH("4- Bajo",H45)))</formula>
    </cfRule>
    <cfRule type="containsText" dxfId="1856" priority="115" operator="containsText" text="1- Bajo">
      <formula>NOT(ISERROR(SEARCH("1- Bajo",H45)))</formula>
    </cfRule>
  </conditionalFormatting>
  <conditionalFormatting sqref="A45 C45:E45">
    <cfRule type="containsText" dxfId="1855" priority="104" operator="containsText" text="3- Moderado">
      <formula>NOT(ISERROR(SEARCH("3- Moderado",A45)))</formula>
    </cfRule>
    <cfRule type="containsText" dxfId="1854" priority="105" operator="containsText" text="6- Moderado">
      <formula>NOT(ISERROR(SEARCH("6- Moderado",A45)))</formula>
    </cfRule>
    <cfRule type="containsText" dxfId="1853" priority="106" operator="containsText" text="4- Moderado">
      <formula>NOT(ISERROR(SEARCH("4- Moderado",A45)))</formula>
    </cfRule>
    <cfRule type="containsText" dxfId="1852" priority="107" operator="containsText" text="3- Bajo">
      <formula>NOT(ISERROR(SEARCH("3- Bajo",A45)))</formula>
    </cfRule>
    <cfRule type="containsText" dxfId="1851" priority="108" operator="containsText" text="4- Bajo">
      <formula>NOT(ISERROR(SEARCH("4- Bajo",A45)))</formula>
    </cfRule>
    <cfRule type="containsText" dxfId="1850" priority="109" operator="containsText" text="1- Bajo">
      <formula>NOT(ISERROR(SEARCH("1- Bajo",A45)))</formula>
    </cfRule>
  </conditionalFormatting>
  <conditionalFormatting sqref="F45:G45">
    <cfRule type="containsText" dxfId="1849" priority="98" operator="containsText" text="3- Moderado">
      <formula>NOT(ISERROR(SEARCH("3- Moderado",F45)))</formula>
    </cfRule>
    <cfRule type="containsText" dxfId="1848" priority="99" operator="containsText" text="6- Moderado">
      <formula>NOT(ISERROR(SEARCH("6- Moderado",F45)))</formula>
    </cfRule>
    <cfRule type="containsText" dxfId="1847" priority="100" operator="containsText" text="4- Moderado">
      <formula>NOT(ISERROR(SEARCH("4- Moderado",F45)))</formula>
    </cfRule>
    <cfRule type="containsText" dxfId="1846" priority="101" operator="containsText" text="3- Bajo">
      <formula>NOT(ISERROR(SEARCH("3- Bajo",F45)))</formula>
    </cfRule>
    <cfRule type="containsText" dxfId="1845" priority="102" operator="containsText" text="4- Bajo">
      <formula>NOT(ISERROR(SEARCH("4- Bajo",F45)))</formula>
    </cfRule>
    <cfRule type="containsText" dxfId="1844" priority="103" operator="containsText" text="1- Bajo">
      <formula>NOT(ISERROR(SEARCH("1- Bajo",F45)))</formula>
    </cfRule>
  </conditionalFormatting>
  <conditionalFormatting sqref="J45:J49">
    <cfRule type="containsText" dxfId="1843" priority="93" operator="containsText" text="Bajo">
      <formula>NOT(ISERROR(SEARCH("Bajo",J45)))</formula>
    </cfRule>
    <cfRule type="containsText" dxfId="1842" priority="94" operator="containsText" text="Moderado">
      <formula>NOT(ISERROR(SEARCH("Moderado",J45)))</formula>
    </cfRule>
    <cfRule type="containsText" dxfId="1841" priority="95" operator="containsText" text="Alto">
      <formula>NOT(ISERROR(SEARCH("Alto",J45)))</formula>
    </cfRule>
    <cfRule type="containsText" dxfId="1840" priority="96" operator="containsText" text="Extremo">
      <formula>NOT(ISERROR(SEARCH("Extremo",J45)))</formula>
    </cfRule>
    <cfRule type="colorScale" priority="97">
      <colorScale>
        <cfvo type="min"/>
        <cfvo type="max"/>
        <color rgb="FFFF7128"/>
        <color rgb="FFFFEF9C"/>
      </colorScale>
    </cfRule>
  </conditionalFormatting>
  <conditionalFormatting sqref="M45:M49">
    <cfRule type="containsText" dxfId="1839" priority="68" operator="containsText" text="Moderado">
      <formula>NOT(ISERROR(SEARCH("Moderado",M45)))</formula>
    </cfRule>
    <cfRule type="containsText" dxfId="1838" priority="88" operator="containsText" text="Bajo">
      <formula>NOT(ISERROR(SEARCH("Bajo",M45)))</formula>
    </cfRule>
    <cfRule type="containsText" dxfId="1837" priority="89" operator="containsText" text="Moderado">
      <formula>NOT(ISERROR(SEARCH("Moderado",M45)))</formula>
    </cfRule>
    <cfRule type="containsText" dxfId="1836" priority="90" operator="containsText" text="Alto">
      <formula>NOT(ISERROR(SEARCH("Alto",M45)))</formula>
    </cfRule>
    <cfRule type="containsText" dxfId="1835" priority="91" operator="containsText" text="Extremo">
      <formula>NOT(ISERROR(SEARCH("Extremo",M45)))</formula>
    </cfRule>
    <cfRule type="colorScale" priority="92">
      <colorScale>
        <cfvo type="min"/>
        <cfvo type="max"/>
        <color rgb="FFFF7128"/>
        <color rgb="FFFFEF9C"/>
      </colorScale>
    </cfRule>
  </conditionalFormatting>
  <conditionalFormatting sqref="N45">
    <cfRule type="containsText" dxfId="1834" priority="82" operator="containsText" text="3- Moderado">
      <formula>NOT(ISERROR(SEARCH("3- Moderado",N45)))</formula>
    </cfRule>
    <cfRule type="containsText" dxfId="1833" priority="83" operator="containsText" text="6- Moderado">
      <formula>NOT(ISERROR(SEARCH("6- Moderado",N45)))</formula>
    </cfRule>
    <cfRule type="containsText" dxfId="1832" priority="84" operator="containsText" text="4- Moderado">
      <formula>NOT(ISERROR(SEARCH("4- Moderado",N45)))</formula>
    </cfRule>
    <cfRule type="containsText" dxfId="1831" priority="85" operator="containsText" text="3- Bajo">
      <formula>NOT(ISERROR(SEARCH("3- Bajo",N45)))</formula>
    </cfRule>
    <cfRule type="containsText" dxfId="1830" priority="86" operator="containsText" text="4- Bajo">
      <formula>NOT(ISERROR(SEARCH("4- Bajo",N45)))</formula>
    </cfRule>
    <cfRule type="containsText" dxfId="1829" priority="87" operator="containsText" text="1- Bajo">
      <formula>NOT(ISERROR(SEARCH("1- Bajo",N45)))</formula>
    </cfRule>
  </conditionalFormatting>
  <conditionalFormatting sqref="H45:H49">
    <cfRule type="containsText" dxfId="1828" priority="69" operator="containsText" text="Muy Alta">
      <formula>NOT(ISERROR(SEARCH("Muy Alta",H45)))</formula>
    </cfRule>
    <cfRule type="containsText" dxfId="1827" priority="70" operator="containsText" text="Alta">
      <formula>NOT(ISERROR(SEARCH("Alta",H45)))</formula>
    </cfRule>
    <cfRule type="containsText" dxfId="1826" priority="71" operator="containsText" text="Muy Alta">
      <formula>NOT(ISERROR(SEARCH("Muy Alta",H45)))</formula>
    </cfRule>
    <cfRule type="containsText" dxfId="1825" priority="76" operator="containsText" text="Muy Baja">
      <formula>NOT(ISERROR(SEARCH("Muy Baja",H45)))</formula>
    </cfRule>
    <cfRule type="containsText" dxfId="1824" priority="77" operator="containsText" text="Baja">
      <formula>NOT(ISERROR(SEARCH("Baja",H45)))</formula>
    </cfRule>
    <cfRule type="containsText" dxfId="1823" priority="78" operator="containsText" text="Media">
      <formula>NOT(ISERROR(SEARCH("Media",H45)))</formula>
    </cfRule>
    <cfRule type="containsText" dxfId="1822" priority="79" operator="containsText" text="Alta">
      <formula>NOT(ISERROR(SEARCH("Alta",H45)))</formula>
    </cfRule>
    <cfRule type="containsText" dxfId="1821" priority="81" operator="containsText" text="Muy Alta">
      <formula>NOT(ISERROR(SEARCH("Muy Alta",H45)))</formula>
    </cfRule>
  </conditionalFormatting>
  <conditionalFormatting sqref="I45:I49">
    <cfRule type="containsText" dxfId="1820" priority="72" operator="containsText" text="Catastrófico">
      <formula>NOT(ISERROR(SEARCH("Catastrófico",I45)))</formula>
    </cfRule>
    <cfRule type="containsText" dxfId="1819" priority="73" operator="containsText" text="Mayor">
      <formula>NOT(ISERROR(SEARCH("Mayor",I45)))</formula>
    </cfRule>
    <cfRule type="containsText" dxfId="1818" priority="74" operator="containsText" text="Menor">
      <formula>NOT(ISERROR(SEARCH("Menor",I45)))</formula>
    </cfRule>
    <cfRule type="containsText" dxfId="1817" priority="75" operator="containsText" text="Leve">
      <formula>NOT(ISERROR(SEARCH("Leve",I45)))</formula>
    </cfRule>
    <cfRule type="containsText" dxfId="1816" priority="80" operator="containsText" text="Moderado">
      <formula>NOT(ISERROR(SEARCH("Moderado",I45)))</formula>
    </cfRule>
  </conditionalFormatting>
  <conditionalFormatting sqref="K45:K49">
    <cfRule type="containsText" dxfId="1815" priority="67" operator="containsText" text="Media">
      <formula>NOT(ISERROR(SEARCH("Media",K45)))</formula>
    </cfRule>
  </conditionalFormatting>
  <conditionalFormatting sqref="L45:L49">
    <cfRule type="containsText" dxfId="1814" priority="66" operator="containsText" text="Moderado">
      <formula>NOT(ISERROR(SEARCH("Moderado",L45)))</formula>
    </cfRule>
  </conditionalFormatting>
  <conditionalFormatting sqref="J45:J49">
    <cfRule type="containsText" dxfId="1813" priority="65" operator="containsText" text="Moderado">
      <formula>NOT(ISERROR(SEARCH("Moderado",J45)))</formula>
    </cfRule>
  </conditionalFormatting>
  <conditionalFormatting sqref="J45:J49">
    <cfRule type="containsText" dxfId="1812" priority="63" operator="containsText" text="Bajo">
      <formula>NOT(ISERROR(SEARCH("Bajo",J45)))</formula>
    </cfRule>
    <cfRule type="containsText" dxfId="1811" priority="64" operator="containsText" text="Extremo">
      <formula>NOT(ISERROR(SEARCH("Extremo",J45)))</formula>
    </cfRule>
  </conditionalFormatting>
  <conditionalFormatting sqref="K45:K49">
    <cfRule type="containsText" dxfId="1810" priority="61" operator="containsText" text="Baja">
      <formula>NOT(ISERROR(SEARCH("Baja",K45)))</formula>
    </cfRule>
    <cfRule type="containsText" dxfId="1809" priority="62" operator="containsText" text="Muy Baja">
      <formula>NOT(ISERROR(SEARCH("Muy Baja",K45)))</formula>
    </cfRule>
  </conditionalFormatting>
  <conditionalFormatting sqref="K45:K49">
    <cfRule type="containsText" dxfId="1808" priority="59" operator="containsText" text="Muy Alta">
      <formula>NOT(ISERROR(SEARCH("Muy Alta",K45)))</formula>
    </cfRule>
    <cfRule type="containsText" dxfId="1807" priority="60" operator="containsText" text="Alta">
      <formula>NOT(ISERROR(SEARCH("Alta",K45)))</formula>
    </cfRule>
  </conditionalFormatting>
  <conditionalFormatting sqref="L45:L49">
    <cfRule type="containsText" dxfId="1806" priority="55" operator="containsText" text="Catastrófico">
      <formula>NOT(ISERROR(SEARCH("Catastrófico",L45)))</formula>
    </cfRule>
    <cfRule type="containsText" dxfId="1805" priority="56" operator="containsText" text="Mayor">
      <formula>NOT(ISERROR(SEARCH("Mayor",L45)))</formula>
    </cfRule>
    <cfRule type="containsText" dxfId="1804" priority="57" operator="containsText" text="Menor">
      <formula>NOT(ISERROR(SEARCH("Menor",L45)))</formula>
    </cfRule>
    <cfRule type="containsText" dxfId="1803" priority="58" operator="containsText" text="Leve">
      <formula>NOT(ISERROR(SEARCH("Leve",L45)))</formula>
    </cfRule>
  </conditionalFormatting>
  <conditionalFormatting sqref="J10:J14">
    <cfRule type="containsText" dxfId="1802" priority="1082" operator="containsText" text="Bajo">
      <formula>NOT(ISERROR(SEARCH("Bajo",J10)))</formula>
    </cfRule>
    <cfRule type="containsText" dxfId="1801" priority="1083" operator="containsText" text="Moderado">
      <formula>NOT(ISERROR(SEARCH("Moderado",J10)))</formula>
    </cfRule>
    <cfRule type="containsText" dxfId="1800" priority="1084" operator="containsText" text="Alto">
      <formula>NOT(ISERROR(SEARCH("Alto",J10)))</formula>
    </cfRule>
    <cfRule type="containsText" dxfId="1799" priority="1085" operator="containsText" text="Extremo">
      <formula>NOT(ISERROR(SEARCH("Extremo",J10)))</formula>
    </cfRule>
    <cfRule type="colorScale" priority="1086">
      <colorScale>
        <cfvo type="min"/>
        <cfvo type="max"/>
        <color rgb="FFFF7128"/>
        <color rgb="FFFFEF9C"/>
      </colorScale>
    </cfRule>
  </conditionalFormatting>
  <conditionalFormatting sqref="M10:M14">
    <cfRule type="containsText" dxfId="1798" priority="1087" operator="containsText" text="Moderado">
      <formula>NOT(ISERROR(SEARCH("Moderado",M10)))</formula>
    </cfRule>
    <cfRule type="containsText" dxfId="1797" priority="1088" operator="containsText" text="Bajo">
      <formula>NOT(ISERROR(SEARCH("Bajo",M10)))</formula>
    </cfRule>
    <cfRule type="containsText" dxfId="1796" priority="1089" operator="containsText" text="Moderado">
      <formula>NOT(ISERROR(SEARCH("Moderado",M10)))</formula>
    </cfRule>
    <cfRule type="containsText" dxfId="1795" priority="1090" operator="containsText" text="Alto">
      <formula>NOT(ISERROR(SEARCH("Alto",M10)))</formula>
    </cfRule>
    <cfRule type="containsText" dxfId="1794" priority="1091" operator="containsText" text="Extremo">
      <formula>NOT(ISERROR(SEARCH("Extremo",M10)))</formula>
    </cfRule>
    <cfRule type="colorScale" priority="1092">
      <colorScale>
        <cfvo type="min"/>
        <cfvo type="max"/>
        <color rgb="FFFF7128"/>
        <color rgb="FFFFEF9C"/>
      </colorScale>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opLeftCell="G1" zoomScale="71" zoomScaleNormal="71" workbookViewId="0">
      <selection activeCell="R35" sqref="R35:R39"/>
    </sheetView>
  </sheetViews>
  <sheetFormatPr baseColWidth="10" defaultColWidth="11.42578125" defaultRowHeight="15"/>
  <cols>
    <col min="1" max="2" width="18.42578125" style="82" customWidth="1"/>
    <col min="3" max="3" width="15.5703125" customWidth="1"/>
    <col min="4" max="4" width="27.5703125" style="82" customWidth="1"/>
    <col min="5" max="5" width="18" style="189" customWidth="1"/>
    <col min="6" max="6" width="40.140625" customWidth="1"/>
    <col min="7" max="7" width="20.42578125" customWidth="1"/>
    <col min="8" max="8" width="10.42578125" style="190" customWidth="1"/>
    <col min="9" max="9" width="11.42578125" style="190" customWidth="1"/>
    <col min="10" max="10" width="10.140625" style="191" customWidth="1"/>
    <col min="11" max="11" width="11.42578125" style="190" customWidth="1"/>
    <col min="12" max="12" width="10.85546875" style="190" customWidth="1"/>
    <col min="13" max="13" width="18.28515625" style="190"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120"/>
  </cols>
  <sheetData>
    <row r="1" spans="1:278" s="159" customFormat="1" ht="16.5" customHeight="1">
      <c r="A1" s="371"/>
      <c r="B1" s="372"/>
      <c r="C1" s="372"/>
      <c r="D1" s="483" t="s">
        <v>377</v>
      </c>
      <c r="E1" s="483"/>
      <c r="F1" s="483"/>
      <c r="G1" s="483"/>
      <c r="H1" s="483"/>
      <c r="I1" s="483"/>
      <c r="J1" s="483"/>
      <c r="K1" s="483"/>
      <c r="L1" s="483"/>
      <c r="M1" s="483"/>
      <c r="N1" s="483"/>
      <c r="O1" s="483"/>
      <c r="P1" s="483"/>
      <c r="Q1" s="484"/>
      <c r="R1" s="363" t="s">
        <v>67</v>
      </c>
      <c r="S1" s="363"/>
      <c r="T1" s="363"/>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c r="FH1" s="158"/>
      <c r="FI1" s="158"/>
      <c r="FJ1" s="158"/>
      <c r="FK1" s="158"/>
      <c r="FL1" s="158"/>
      <c r="FM1" s="158"/>
      <c r="FN1" s="158"/>
      <c r="FO1" s="158"/>
      <c r="FP1" s="158"/>
      <c r="FQ1" s="158"/>
      <c r="FR1" s="158"/>
      <c r="FS1" s="158"/>
      <c r="FT1" s="158"/>
      <c r="FU1" s="158"/>
      <c r="FV1" s="158"/>
      <c r="FW1" s="158"/>
      <c r="FX1" s="158"/>
      <c r="FY1" s="158"/>
      <c r="FZ1" s="158"/>
      <c r="GA1" s="158"/>
      <c r="GB1" s="158"/>
      <c r="GC1" s="158"/>
      <c r="GD1" s="158"/>
      <c r="GE1" s="158"/>
      <c r="GF1" s="158"/>
      <c r="GG1" s="158"/>
      <c r="GH1" s="158"/>
      <c r="GI1" s="158"/>
      <c r="GJ1" s="158"/>
      <c r="GK1" s="158"/>
      <c r="GL1" s="158"/>
      <c r="GM1" s="158"/>
      <c r="GN1" s="158"/>
      <c r="GO1" s="158"/>
      <c r="GP1" s="158"/>
      <c r="GQ1" s="158"/>
      <c r="GR1" s="158"/>
      <c r="GS1" s="158"/>
      <c r="GT1" s="158"/>
      <c r="GU1" s="158"/>
      <c r="GV1" s="158"/>
      <c r="GW1" s="158"/>
      <c r="GX1" s="158"/>
      <c r="GY1" s="158"/>
      <c r="GZ1" s="158"/>
      <c r="HA1" s="158"/>
      <c r="HB1" s="158"/>
      <c r="HC1" s="158"/>
      <c r="HD1" s="158"/>
      <c r="HE1" s="158"/>
      <c r="HF1" s="158"/>
      <c r="HG1" s="158"/>
      <c r="HH1" s="158"/>
      <c r="HI1" s="158"/>
      <c r="HJ1" s="158"/>
      <c r="HK1" s="158"/>
      <c r="HL1" s="158"/>
      <c r="HM1" s="158"/>
      <c r="HN1" s="158"/>
      <c r="HO1" s="158"/>
      <c r="HP1" s="158"/>
      <c r="HQ1" s="158"/>
      <c r="HR1" s="158"/>
      <c r="HS1" s="158"/>
      <c r="HT1" s="158"/>
      <c r="HU1" s="158"/>
      <c r="HV1" s="158"/>
      <c r="HW1" s="158"/>
      <c r="HX1" s="158"/>
      <c r="HY1" s="158"/>
      <c r="HZ1" s="158"/>
      <c r="IA1" s="158"/>
      <c r="IB1" s="158"/>
      <c r="IC1" s="158"/>
      <c r="ID1" s="158"/>
      <c r="IE1" s="158"/>
      <c r="IF1" s="158"/>
      <c r="IG1" s="158"/>
      <c r="IH1" s="158"/>
      <c r="II1" s="158"/>
      <c r="IJ1" s="158"/>
      <c r="IK1" s="158"/>
      <c r="IL1" s="158"/>
      <c r="IM1" s="158"/>
      <c r="IN1" s="158"/>
      <c r="IO1" s="158"/>
      <c r="IP1" s="158"/>
      <c r="IQ1" s="158"/>
      <c r="IR1" s="158"/>
      <c r="IS1" s="158"/>
      <c r="IT1" s="158"/>
      <c r="IU1" s="158"/>
      <c r="IV1" s="158"/>
      <c r="IW1" s="158"/>
      <c r="IX1" s="158"/>
      <c r="IY1" s="158"/>
      <c r="IZ1" s="158"/>
      <c r="JA1" s="158"/>
      <c r="JB1" s="158"/>
      <c r="JC1" s="158"/>
      <c r="JD1" s="158"/>
      <c r="JE1" s="158"/>
      <c r="JF1" s="158"/>
      <c r="JG1" s="158"/>
      <c r="JH1" s="158"/>
      <c r="JI1" s="158"/>
      <c r="JJ1" s="158"/>
      <c r="JK1" s="158"/>
      <c r="JL1" s="158"/>
      <c r="JM1" s="158"/>
      <c r="JN1" s="158"/>
      <c r="JO1" s="158"/>
      <c r="JP1" s="158"/>
      <c r="JQ1" s="158"/>
      <c r="JR1" s="158"/>
    </row>
    <row r="2" spans="1:278" s="159" customFormat="1" ht="39.75" customHeight="1">
      <c r="A2" s="373"/>
      <c r="B2" s="374"/>
      <c r="C2" s="374"/>
      <c r="D2" s="485"/>
      <c r="E2" s="485"/>
      <c r="F2" s="485"/>
      <c r="G2" s="485"/>
      <c r="H2" s="485"/>
      <c r="I2" s="485"/>
      <c r="J2" s="485"/>
      <c r="K2" s="485"/>
      <c r="L2" s="485"/>
      <c r="M2" s="485"/>
      <c r="N2" s="485"/>
      <c r="O2" s="485"/>
      <c r="P2" s="485"/>
      <c r="Q2" s="486"/>
      <c r="R2" s="363"/>
      <c r="S2" s="363"/>
      <c r="T2" s="363"/>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row>
    <row r="3" spans="1:278" s="159" customFormat="1" ht="3" customHeight="1">
      <c r="A3" s="2"/>
      <c r="B3" s="2"/>
      <c r="C3" s="173"/>
      <c r="D3" s="485"/>
      <c r="E3" s="485"/>
      <c r="F3" s="485"/>
      <c r="G3" s="485"/>
      <c r="H3" s="485"/>
      <c r="I3" s="485"/>
      <c r="J3" s="485"/>
      <c r="K3" s="485"/>
      <c r="L3" s="485"/>
      <c r="M3" s="485"/>
      <c r="N3" s="485"/>
      <c r="O3" s="485"/>
      <c r="P3" s="485"/>
      <c r="Q3" s="486"/>
      <c r="R3" s="363"/>
      <c r="S3" s="363"/>
      <c r="T3" s="363"/>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row>
    <row r="4" spans="1:278" s="159" customFormat="1" ht="41.25" customHeight="1">
      <c r="A4" s="364" t="s">
        <v>0</v>
      </c>
      <c r="B4" s="365"/>
      <c r="C4" s="366"/>
      <c r="D4" s="367" t="str">
        <f>'Mapa Final'!D4</f>
        <v>Gestión de la Formación Judicial</v>
      </c>
      <c r="E4" s="368"/>
      <c r="F4" s="368"/>
      <c r="G4" s="368"/>
      <c r="H4" s="368"/>
      <c r="I4" s="368"/>
      <c r="J4" s="368"/>
      <c r="K4" s="368"/>
      <c r="L4" s="368"/>
      <c r="M4" s="368"/>
      <c r="N4" s="369"/>
      <c r="O4" s="370"/>
      <c r="P4" s="370"/>
      <c r="Q4" s="370"/>
      <c r="R4" s="1"/>
      <c r="S4" s="1"/>
      <c r="T4" s="1"/>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row>
    <row r="5" spans="1:278" s="159" customFormat="1" ht="52.5" customHeight="1">
      <c r="A5" s="364" t="s">
        <v>1</v>
      </c>
      <c r="B5" s="365"/>
      <c r="C5" s="366"/>
      <c r="D5" s="375"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376"/>
      <c r="F5" s="376"/>
      <c r="G5" s="376"/>
      <c r="H5" s="376"/>
      <c r="I5" s="376"/>
      <c r="J5" s="376"/>
      <c r="K5" s="376"/>
      <c r="L5" s="376"/>
      <c r="M5" s="376"/>
      <c r="N5" s="377"/>
      <c r="O5" s="1"/>
      <c r="P5" s="1"/>
      <c r="Q5" s="1"/>
      <c r="R5" s="1"/>
      <c r="S5" s="1"/>
      <c r="T5" s="1"/>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c r="GZ5" s="158"/>
      <c r="HA5" s="158"/>
      <c r="HB5" s="158"/>
      <c r="HC5" s="158"/>
      <c r="HD5" s="158"/>
      <c r="HE5" s="158"/>
      <c r="HF5" s="158"/>
      <c r="HG5" s="158"/>
      <c r="HH5" s="158"/>
      <c r="HI5" s="158"/>
      <c r="HJ5" s="158"/>
      <c r="HK5" s="158"/>
      <c r="HL5" s="158"/>
      <c r="HM5" s="158"/>
      <c r="HN5" s="158"/>
      <c r="HO5" s="158"/>
      <c r="HP5" s="158"/>
      <c r="HQ5" s="158"/>
      <c r="HR5" s="158"/>
      <c r="HS5" s="158"/>
      <c r="HT5" s="158"/>
      <c r="HU5" s="158"/>
      <c r="HV5" s="158"/>
      <c r="HW5" s="158"/>
      <c r="HX5" s="158"/>
      <c r="HY5" s="158"/>
      <c r="HZ5" s="158"/>
      <c r="IA5" s="158"/>
      <c r="IB5" s="158"/>
      <c r="IC5" s="158"/>
      <c r="ID5" s="158"/>
      <c r="IE5" s="158"/>
      <c r="IF5" s="158"/>
      <c r="IG5" s="158"/>
      <c r="IH5" s="158"/>
      <c r="II5" s="158"/>
      <c r="IJ5" s="158"/>
      <c r="IK5" s="158"/>
      <c r="IL5" s="158"/>
      <c r="IM5" s="158"/>
      <c r="IN5" s="158"/>
      <c r="IO5" s="158"/>
      <c r="IP5" s="158"/>
      <c r="IQ5" s="158"/>
      <c r="IR5" s="158"/>
      <c r="IS5" s="158"/>
      <c r="IT5" s="158"/>
      <c r="IU5" s="158"/>
      <c r="IV5" s="158"/>
      <c r="IW5" s="158"/>
      <c r="IX5" s="158"/>
      <c r="IY5" s="158"/>
      <c r="IZ5" s="158"/>
      <c r="JA5" s="158"/>
      <c r="JB5" s="158"/>
      <c r="JC5" s="158"/>
      <c r="JD5" s="158"/>
      <c r="JE5" s="158"/>
      <c r="JF5" s="158"/>
      <c r="JG5" s="158"/>
      <c r="JH5" s="158"/>
      <c r="JI5" s="158"/>
      <c r="JJ5" s="158"/>
      <c r="JK5" s="158"/>
      <c r="JL5" s="158"/>
      <c r="JM5" s="158"/>
      <c r="JN5" s="158"/>
      <c r="JO5" s="158"/>
      <c r="JP5" s="158"/>
      <c r="JQ5" s="158"/>
      <c r="JR5" s="158"/>
    </row>
    <row r="6" spans="1:278" s="159" customFormat="1" ht="32.25" customHeight="1" thickBot="1">
      <c r="A6" s="364" t="s">
        <v>2</v>
      </c>
      <c r="B6" s="365"/>
      <c r="C6" s="366"/>
      <c r="D6" s="375" t="str">
        <f>'Mapa Final'!D6</f>
        <v xml:space="preserve">Nivel Central </v>
      </c>
      <c r="E6" s="376"/>
      <c r="F6" s="376"/>
      <c r="G6" s="376"/>
      <c r="H6" s="376"/>
      <c r="I6" s="376"/>
      <c r="J6" s="376"/>
      <c r="K6" s="376"/>
      <c r="L6" s="376"/>
      <c r="M6" s="376"/>
      <c r="N6" s="377"/>
      <c r="O6" s="1"/>
      <c r="P6" s="1"/>
      <c r="Q6" s="1"/>
      <c r="R6" s="1"/>
      <c r="S6" s="1"/>
      <c r="T6" s="1"/>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c r="GH6" s="158"/>
      <c r="GI6" s="158"/>
      <c r="GJ6" s="158"/>
      <c r="GK6" s="158"/>
      <c r="GL6" s="158"/>
      <c r="GM6" s="158"/>
      <c r="GN6" s="158"/>
      <c r="GO6" s="158"/>
      <c r="GP6" s="158"/>
      <c r="GQ6" s="158"/>
      <c r="GR6" s="158"/>
      <c r="GS6" s="158"/>
      <c r="GT6" s="158"/>
      <c r="GU6" s="158"/>
      <c r="GV6" s="158"/>
      <c r="GW6" s="158"/>
      <c r="GX6" s="158"/>
      <c r="GY6" s="158"/>
      <c r="GZ6" s="158"/>
      <c r="HA6" s="158"/>
      <c r="HB6" s="158"/>
      <c r="HC6" s="158"/>
      <c r="HD6" s="158"/>
      <c r="HE6" s="158"/>
      <c r="HF6" s="158"/>
      <c r="HG6" s="158"/>
      <c r="HH6" s="158"/>
      <c r="HI6" s="158"/>
      <c r="HJ6" s="158"/>
      <c r="HK6" s="158"/>
      <c r="HL6" s="158"/>
      <c r="HM6" s="158"/>
      <c r="HN6" s="158"/>
      <c r="HO6" s="158"/>
      <c r="HP6" s="158"/>
      <c r="HQ6" s="158"/>
      <c r="HR6" s="158"/>
      <c r="HS6" s="158"/>
      <c r="HT6" s="158"/>
      <c r="HU6" s="158"/>
      <c r="HV6" s="158"/>
      <c r="HW6" s="158"/>
      <c r="HX6" s="158"/>
      <c r="HY6" s="158"/>
      <c r="HZ6" s="158"/>
      <c r="IA6" s="158"/>
      <c r="IB6" s="158"/>
      <c r="IC6" s="158"/>
      <c r="ID6" s="158"/>
      <c r="IE6" s="158"/>
      <c r="IF6" s="158"/>
      <c r="IG6" s="158"/>
      <c r="IH6" s="158"/>
      <c r="II6" s="158"/>
      <c r="IJ6" s="158"/>
      <c r="IK6" s="158"/>
      <c r="IL6" s="158"/>
      <c r="IM6" s="158"/>
      <c r="IN6" s="158"/>
      <c r="IO6" s="158"/>
      <c r="IP6" s="158"/>
      <c r="IQ6" s="158"/>
      <c r="IR6" s="158"/>
      <c r="IS6" s="158"/>
      <c r="IT6" s="158"/>
      <c r="IU6" s="158"/>
      <c r="IV6" s="158"/>
      <c r="IW6" s="158"/>
      <c r="IX6" s="158"/>
      <c r="IY6" s="158"/>
      <c r="IZ6" s="158"/>
      <c r="JA6" s="158"/>
      <c r="JB6" s="158"/>
      <c r="JC6" s="158"/>
      <c r="JD6" s="158"/>
      <c r="JE6" s="158"/>
      <c r="JF6" s="158"/>
      <c r="JG6" s="158"/>
      <c r="JH6" s="158"/>
      <c r="JI6" s="158"/>
      <c r="JJ6" s="158"/>
      <c r="JK6" s="158"/>
      <c r="JL6" s="158"/>
      <c r="JM6" s="158"/>
      <c r="JN6" s="158"/>
      <c r="JO6" s="158"/>
      <c r="JP6" s="158"/>
      <c r="JQ6" s="158"/>
      <c r="JR6" s="158"/>
    </row>
    <row r="7" spans="1:278" s="185" customFormat="1" ht="46.5" customHeight="1" thickTop="1" thickBot="1">
      <c r="A7" s="478" t="s">
        <v>354</v>
      </c>
      <c r="B7" s="479"/>
      <c r="C7" s="479"/>
      <c r="D7" s="479"/>
      <c r="E7" s="479"/>
      <c r="F7" s="480"/>
      <c r="G7" s="192"/>
      <c r="H7" s="481" t="s">
        <v>355</v>
      </c>
      <c r="I7" s="481"/>
      <c r="J7" s="481"/>
      <c r="K7" s="481" t="s">
        <v>356</v>
      </c>
      <c r="L7" s="481"/>
      <c r="M7" s="481"/>
      <c r="N7" s="482" t="s">
        <v>357</v>
      </c>
      <c r="O7" s="487" t="s">
        <v>358</v>
      </c>
      <c r="P7" s="489" t="s">
        <v>359</v>
      </c>
      <c r="Q7" s="490"/>
      <c r="R7" s="489" t="s">
        <v>360</v>
      </c>
      <c r="S7" s="490"/>
      <c r="T7" s="491" t="s">
        <v>380</v>
      </c>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c r="CN7" s="198"/>
      <c r="CO7" s="198"/>
      <c r="CP7" s="198"/>
      <c r="CQ7" s="198"/>
      <c r="CR7" s="198"/>
      <c r="CS7" s="198"/>
      <c r="CT7" s="198"/>
      <c r="CU7" s="198"/>
      <c r="CV7" s="198"/>
      <c r="CW7" s="198"/>
      <c r="CX7" s="198"/>
      <c r="CY7" s="198"/>
      <c r="CZ7" s="198"/>
      <c r="DA7" s="198"/>
      <c r="DB7" s="198"/>
      <c r="DC7" s="198"/>
      <c r="DD7" s="198"/>
      <c r="DE7" s="198"/>
      <c r="DF7" s="198"/>
      <c r="DG7" s="198"/>
      <c r="DH7" s="198"/>
      <c r="DI7" s="198"/>
      <c r="DJ7" s="198"/>
      <c r="DK7" s="198"/>
      <c r="DL7" s="198"/>
      <c r="DM7" s="198"/>
      <c r="DN7" s="198"/>
      <c r="DO7" s="198"/>
      <c r="DP7" s="198"/>
      <c r="DQ7" s="198"/>
      <c r="DR7" s="198"/>
      <c r="DS7" s="198"/>
      <c r="DT7" s="198"/>
      <c r="DU7" s="198"/>
      <c r="DV7" s="198"/>
      <c r="DW7" s="198"/>
      <c r="DX7" s="198"/>
      <c r="DY7" s="198"/>
      <c r="DZ7" s="198"/>
      <c r="EA7" s="198"/>
      <c r="EB7" s="198"/>
      <c r="EC7" s="198"/>
      <c r="ED7" s="198"/>
      <c r="EE7" s="198"/>
      <c r="EF7" s="198"/>
      <c r="EG7" s="198"/>
      <c r="EH7" s="198"/>
      <c r="EI7" s="198"/>
      <c r="EJ7" s="198"/>
      <c r="EK7" s="198"/>
      <c r="EL7" s="198"/>
      <c r="EM7" s="198"/>
      <c r="EN7" s="198"/>
      <c r="EO7" s="198"/>
      <c r="EP7" s="198"/>
      <c r="EQ7" s="198"/>
      <c r="ER7" s="198"/>
      <c r="ES7" s="198"/>
      <c r="ET7" s="198"/>
      <c r="EU7" s="198"/>
      <c r="EV7" s="198"/>
      <c r="EW7" s="198"/>
      <c r="EX7" s="198"/>
      <c r="EY7" s="198"/>
      <c r="EZ7" s="198"/>
      <c r="FA7" s="198"/>
      <c r="FB7" s="198"/>
      <c r="FC7" s="198"/>
      <c r="FD7" s="198"/>
      <c r="FE7" s="198"/>
      <c r="FF7" s="198"/>
      <c r="FG7" s="198"/>
      <c r="FH7" s="198"/>
      <c r="FI7" s="198"/>
      <c r="FJ7" s="198"/>
      <c r="FK7" s="198"/>
      <c r="FL7" s="198"/>
      <c r="FM7" s="198"/>
      <c r="FN7" s="198"/>
      <c r="FO7" s="198"/>
      <c r="FP7" s="198"/>
      <c r="FQ7" s="198"/>
      <c r="FR7" s="198"/>
      <c r="FS7" s="198"/>
      <c r="FT7" s="198"/>
    </row>
    <row r="8" spans="1:278" s="186" customFormat="1" ht="60.95" customHeight="1" thickTop="1" thickBot="1">
      <c r="A8" s="202" t="s">
        <v>203</v>
      </c>
      <c r="B8" s="202" t="s">
        <v>386</v>
      </c>
      <c r="C8" s="203" t="s">
        <v>8</v>
      </c>
      <c r="D8" s="193" t="s">
        <v>369</v>
      </c>
      <c r="E8" s="194" t="s">
        <v>10</v>
      </c>
      <c r="F8" s="194" t="s">
        <v>11</v>
      </c>
      <c r="G8" s="194" t="s">
        <v>12</v>
      </c>
      <c r="H8" s="195" t="s">
        <v>362</v>
      </c>
      <c r="I8" s="195" t="s">
        <v>38</v>
      </c>
      <c r="J8" s="195" t="s">
        <v>363</v>
      </c>
      <c r="K8" s="195" t="s">
        <v>362</v>
      </c>
      <c r="L8" s="195" t="s">
        <v>364</v>
      </c>
      <c r="M8" s="195" t="s">
        <v>363</v>
      </c>
      <c r="N8" s="482"/>
      <c r="O8" s="488"/>
      <c r="P8" s="196" t="s">
        <v>365</v>
      </c>
      <c r="Q8" s="196" t="s">
        <v>366</v>
      </c>
      <c r="R8" s="196" t="s">
        <v>367</v>
      </c>
      <c r="S8" s="196" t="s">
        <v>368</v>
      </c>
      <c r="T8" s="491"/>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row>
    <row r="9" spans="1:278" s="187" customFormat="1" ht="10.5" customHeight="1" thickTop="1" thickBot="1">
      <c r="A9" s="492"/>
      <c r="B9" s="493"/>
      <c r="C9" s="493"/>
      <c r="D9" s="493"/>
      <c r="E9" s="493"/>
      <c r="F9" s="493"/>
      <c r="G9" s="493"/>
      <c r="H9" s="493"/>
      <c r="I9" s="493"/>
      <c r="J9" s="493"/>
      <c r="K9" s="493"/>
      <c r="L9" s="493"/>
      <c r="M9" s="493"/>
      <c r="N9" s="493"/>
      <c r="T9" s="197"/>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row>
    <row r="10" spans="1:278" s="188" customFormat="1" ht="15" customHeight="1">
      <c r="A10" s="494">
        <f>'Mapa Final'!A10</f>
        <v>1</v>
      </c>
      <c r="B10" s="530" t="str">
        <f>'Mapa Final'!B10</f>
        <v>Incumplimiento</v>
      </c>
      <c r="C10" s="497" t="str">
        <f>'Mapa Final'!C10</f>
        <v>Incumplimiento de las metas establecidas</v>
      </c>
      <c r="D10" s="497" t="str">
        <f>'Mapa Final'!D10</f>
        <v>1. Ausentismo de discentes a los eventos de formación. 
2. Demora en el envío de las convocatorias.
3. Fallas técnicas para el caso de capacitaciones virtuales</v>
      </c>
      <c r="E10" s="500" t="str">
        <f>'Mapa Final'!E10</f>
        <v>Incumplimiento  en la realización de las actividades programadas por la Escuela Judicial para este Distrito.</v>
      </c>
      <c r="F10" s="500" t="str">
        <f>'Mapa Final'!F10</f>
        <v>Posibilidad de incumplimiento en la realización de actividades programadas por la Escuela Judicial</v>
      </c>
      <c r="G10" s="500" t="str">
        <f>'Mapa Final'!G10</f>
        <v>Ejecución y Administración de Procesos</v>
      </c>
      <c r="H10" s="521" t="str">
        <f>'Mapa Final'!I10</f>
        <v>Muy Baja</v>
      </c>
      <c r="I10" s="524" t="str">
        <f>'Mapa Final'!L10</f>
        <v>Leve</v>
      </c>
      <c r="J10" s="527" t="str">
        <f>'Mapa Final'!N10</f>
        <v>Bajo</v>
      </c>
      <c r="K10" s="512" t="str">
        <f>'Mapa Final'!AA10</f>
        <v>Muy Baja</v>
      </c>
      <c r="L10" s="512" t="str">
        <f>'Mapa Final'!AE10</f>
        <v>Leve</v>
      </c>
      <c r="M10" s="509" t="str">
        <f>'Mapa Final'!AG10</f>
        <v>Bajo</v>
      </c>
      <c r="N10" s="512" t="str">
        <f>'Mapa Final'!AH10</f>
        <v>Reducir(mitigar)</v>
      </c>
      <c r="O10" s="515" t="s">
        <v>450</v>
      </c>
      <c r="P10" s="518"/>
      <c r="Q10" s="503" t="s">
        <v>179</v>
      </c>
      <c r="R10" s="534">
        <v>44652</v>
      </c>
      <c r="S10" s="534">
        <v>44742</v>
      </c>
      <c r="T10" s="506" t="s">
        <v>477</v>
      </c>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row>
    <row r="11" spans="1:278" s="188" customFormat="1" ht="13.5" customHeight="1">
      <c r="A11" s="495"/>
      <c r="B11" s="532"/>
      <c r="C11" s="498"/>
      <c r="D11" s="498"/>
      <c r="E11" s="501"/>
      <c r="F11" s="501"/>
      <c r="G11" s="501"/>
      <c r="H11" s="522"/>
      <c r="I11" s="525"/>
      <c r="J11" s="528"/>
      <c r="K11" s="513"/>
      <c r="L11" s="513"/>
      <c r="M11" s="510"/>
      <c r="N11" s="513"/>
      <c r="O11" s="516"/>
      <c r="P11" s="519"/>
      <c r="Q11" s="504"/>
      <c r="R11" s="504"/>
      <c r="S11" s="504"/>
      <c r="T11" s="507"/>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row>
    <row r="12" spans="1:278" s="188" customFormat="1" ht="13.5" customHeight="1">
      <c r="A12" s="495"/>
      <c r="B12" s="532"/>
      <c r="C12" s="498"/>
      <c r="D12" s="498"/>
      <c r="E12" s="501"/>
      <c r="F12" s="501"/>
      <c r="G12" s="501"/>
      <c r="H12" s="522"/>
      <c r="I12" s="525"/>
      <c r="J12" s="528"/>
      <c r="K12" s="513"/>
      <c r="L12" s="513"/>
      <c r="M12" s="510"/>
      <c r="N12" s="513"/>
      <c r="O12" s="516"/>
      <c r="P12" s="519"/>
      <c r="Q12" s="504"/>
      <c r="R12" s="504"/>
      <c r="S12" s="504"/>
      <c r="T12" s="507"/>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row>
    <row r="13" spans="1:278" s="188" customFormat="1" ht="13.5" customHeight="1">
      <c r="A13" s="495"/>
      <c r="B13" s="532"/>
      <c r="C13" s="498"/>
      <c r="D13" s="498"/>
      <c r="E13" s="501"/>
      <c r="F13" s="501"/>
      <c r="G13" s="501"/>
      <c r="H13" s="522"/>
      <c r="I13" s="525"/>
      <c r="J13" s="528"/>
      <c r="K13" s="513"/>
      <c r="L13" s="513"/>
      <c r="M13" s="510"/>
      <c r="N13" s="513"/>
      <c r="O13" s="516"/>
      <c r="P13" s="519"/>
      <c r="Q13" s="504"/>
      <c r="R13" s="504"/>
      <c r="S13" s="504"/>
      <c r="T13" s="507"/>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c r="DC13" s="201"/>
      <c r="DD13" s="201"/>
      <c r="DE13" s="201"/>
      <c r="DF13" s="201"/>
      <c r="DG13" s="201"/>
      <c r="DH13" s="201"/>
      <c r="DI13" s="201"/>
      <c r="DJ13" s="201"/>
      <c r="DK13" s="201"/>
      <c r="DL13" s="201"/>
      <c r="DM13" s="201"/>
      <c r="DN13" s="201"/>
      <c r="DO13" s="201"/>
      <c r="DP13" s="201"/>
      <c r="DQ13" s="201"/>
      <c r="DR13" s="201"/>
      <c r="DS13" s="201"/>
      <c r="DT13" s="201"/>
      <c r="DU13" s="201"/>
      <c r="DV13" s="201"/>
      <c r="DW13" s="201"/>
      <c r="DX13" s="201"/>
      <c r="DY13" s="201"/>
      <c r="DZ13" s="201"/>
      <c r="EA13" s="201"/>
      <c r="EB13" s="201"/>
      <c r="EC13" s="201"/>
      <c r="ED13" s="201"/>
      <c r="EE13" s="201"/>
      <c r="EF13" s="201"/>
      <c r="EG13" s="201"/>
      <c r="EH13" s="201"/>
      <c r="EI13" s="201"/>
      <c r="EJ13" s="201"/>
      <c r="EK13" s="201"/>
      <c r="EL13" s="201"/>
      <c r="EM13" s="201"/>
      <c r="EN13" s="201"/>
      <c r="EO13" s="201"/>
      <c r="EP13" s="201"/>
      <c r="EQ13" s="201"/>
      <c r="ER13" s="201"/>
      <c r="ES13" s="201"/>
      <c r="ET13" s="201"/>
      <c r="EU13" s="201"/>
      <c r="EV13" s="201"/>
      <c r="EW13" s="201"/>
      <c r="EX13" s="201"/>
      <c r="EY13" s="201"/>
      <c r="EZ13" s="201"/>
      <c r="FA13" s="201"/>
      <c r="FB13" s="201"/>
      <c r="FC13" s="201"/>
      <c r="FD13" s="201"/>
      <c r="FE13" s="201"/>
      <c r="FF13" s="201"/>
      <c r="FG13" s="201"/>
      <c r="FH13" s="201"/>
      <c r="FI13" s="201"/>
      <c r="FJ13" s="201"/>
      <c r="FK13" s="201"/>
      <c r="FL13" s="201"/>
      <c r="FM13" s="201"/>
      <c r="FN13" s="201"/>
      <c r="FO13" s="201"/>
      <c r="FP13" s="201"/>
      <c r="FQ13" s="201"/>
      <c r="FR13" s="201"/>
      <c r="FS13" s="201"/>
      <c r="FT13" s="201"/>
    </row>
    <row r="14" spans="1:278" s="188" customFormat="1" ht="238.5" customHeight="1" thickBot="1">
      <c r="A14" s="496"/>
      <c r="B14" s="533"/>
      <c r="C14" s="499"/>
      <c r="D14" s="499"/>
      <c r="E14" s="502"/>
      <c r="F14" s="502"/>
      <c r="G14" s="502"/>
      <c r="H14" s="523"/>
      <c r="I14" s="526"/>
      <c r="J14" s="529"/>
      <c r="K14" s="514"/>
      <c r="L14" s="514"/>
      <c r="M14" s="511"/>
      <c r="N14" s="514"/>
      <c r="O14" s="517"/>
      <c r="P14" s="520"/>
      <c r="Q14" s="505"/>
      <c r="R14" s="505"/>
      <c r="S14" s="505"/>
      <c r="T14" s="508"/>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row>
    <row r="15" spans="1:278" s="188" customFormat="1" ht="15" customHeight="1">
      <c r="A15" s="494" t="e">
        <f>'Mapa Final'!#REF!</f>
        <v>#REF!</v>
      </c>
      <c r="B15" s="530" t="e">
        <f>'Mapa Final'!#REF!</f>
        <v>#REF!</v>
      </c>
      <c r="C15" s="497" t="e">
        <f>'Mapa Final'!#REF!</f>
        <v>#REF!</v>
      </c>
      <c r="D15" s="497" t="e">
        <f>'Mapa Final'!#REF!</f>
        <v>#REF!</v>
      </c>
      <c r="E15" s="500" t="e">
        <f>'Mapa Final'!#REF!</f>
        <v>#REF!</v>
      </c>
      <c r="F15" s="500" t="e">
        <f>'Mapa Final'!#REF!</f>
        <v>#REF!</v>
      </c>
      <c r="G15" s="500" t="e">
        <f>'Mapa Final'!#REF!</f>
        <v>#REF!</v>
      </c>
      <c r="H15" s="521" t="e">
        <f>'Mapa Final'!#REF!</f>
        <v>#REF!</v>
      </c>
      <c r="I15" s="524" t="e">
        <f>'Mapa Final'!#REF!</f>
        <v>#REF!</v>
      </c>
      <c r="J15" s="527" t="e">
        <f>'Mapa Final'!#REF!</f>
        <v>#REF!</v>
      </c>
      <c r="K15" s="512" t="e">
        <f>'Mapa Final'!#REF!</f>
        <v>#REF!</v>
      </c>
      <c r="L15" s="512" t="e">
        <f>'Mapa Final'!#REF!</f>
        <v>#REF!</v>
      </c>
      <c r="M15" s="509" t="e">
        <f>'Mapa Final'!#REF!</f>
        <v>#REF!</v>
      </c>
      <c r="N15" s="512" t="e">
        <f>'Mapa Final'!#REF!</f>
        <v>#REF!</v>
      </c>
      <c r="O15" s="518"/>
      <c r="P15" s="518"/>
      <c r="Q15" s="503" t="s">
        <v>179</v>
      </c>
      <c r="R15" s="534">
        <v>44652</v>
      </c>
      <c r="S15" s="534">
        <v>44742</v>
      </c>
      <c r="T15" s="506" t="s">
        <v>477</v>
      </c>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01"/>
      <c r="DQ15" s="201"/>
      <c r="DR15" s="201"/>
      <c r="DS15" s="201"/>
      <c r="DT15" s="201"/>
      <c r="DU15" s="201"/>
      <c r="DV15" s="201"/>
      <c r="DW15" s="201"/>
      <c r="DX15" s="201"/>
      <c r="DY15" s="201"/>
      <c r="DZ15" s="201"/>
      <c r="EA15" s="201"/>
      <c r="EB15" s="201"/>
      <c r="EC15" s="201"/>
      <c r="ED15" s="201"/>
      <c r="EE15" s="201"/>
      <c r="EF15" s="201"/>
      <c r="EG15" s="201"/>
      <c r="EH15" s="201"/>
      <c r="EI15" s="201"/>
      <c r="EJ15" s="201"/>
      <c r="EK15" s="201"/>
      <c r="EL15" s="201"/>
      <c r="EM15" s="201"/>
      <c r="EN15" s="201"/>
      <c r="EO15" s="201"/>
      <c r="EP15" s="201"/>
      <c r="EQ15" s="201"/>
      <c r="ER15" s="201"/>
      <c r="ES15" s="201"/>
      <c r="ET15" s="201"/>
      <c r="EU15" s="201"/>
      <c r="EV15" s="201"/>
      <c r="EW15" s="201"/>
      <c r="EX15" s="201"/>
      <c r="EY15" s="201"/>
      <c r="EZ15" s="201"/>
      <c r="FA15" s="201"/>
      <c r="FB15" s="201"/>
      <c r="FC15" s="201"/>
      <c r="FD15" s="201"/>
      <c r="FE15" s="201"/>
      <c r="FF15" s="201"/>
      <c r="FG15" s="201"/>
      <c r="FH15" s="201"/>
      <c r="FI15" s="201"/>
      <c r="FJ15" s="201"/>
      <c r="FK15" s="201"/>
      <c r="FL15" s="201"/>
      <c r="FM15" s="201"/>
      <c r="FN15" s="201"/>
      <c r="FO15" s="201"/>
      <c r="FP15" s="201"/>
      <c r="FQ15" s="201"/>
      <c r="FR15" s="201"/>
      <c r="FS15" s="201"/>
      <c r="FT15" s="201"/>
    </row>
    <row r="16" spans="1:278" s="188" customFormat="1" ht="13.5" customHeight="1">
      <c r="A16" s="495"/>
      <c r="B16" s="532"/>
      <c r="C16" s="498"/>
      <c r="D16" s="498"/>
      <c r="E16" s="501"/>
      <c r="F16" s="501"/>
      <c r="G16" s="501"/>
      <c r="H16" s="522"/>
      <c r="I16" s="525"/>
      <c r="J16" s="528"/>
      <c r="K16" s="513"/>
      <c r="L16" s="513"/>
      <c r="M16" s="510"/>
      <c r="N16" s="513"/>
      <c r="O16" s="519"/>
      <c r="P16" s="519"/>
      <c r="Q16" s="504"/>
      <c r="R16" s="504"/>
      <c r="S16" s="504"/>
      <c r="T16" s="507"/>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201"/>
      <c r="DH16" s="201"/>
      <c r="DI16" s="201"/>
      <c r="DJ16" s="201"/>
      <c r="DK16" s="201"/>
      <c r="DL16" s="201"/>
      <c r="DM16" s="201"/>
      <c r="DN16" s="201"/>
      <c r="DO16" s="201"/>
      <c r="DP16" s="201"/>
      <c r="DQ16" s="201"/>
      <c r="DR16" s="201"/>
      <c r="DS16" s="201"/>
      <c r="DT16" s="201"/>
      <c r="DU16" s="201"/>
      <c r="DV16" s="201"/>
      <c r="DW16" s="201"/>
      <c r="DX16" s="201"/>
      <c r="DY16" s="201"/>
      <c r="DZ16" s="201"/>
      <c r="EA16" s="201"/>
      <c r="EB16" s="201"/>
      <c r="EC16" s="201"/>
      <c r="ED16" s="201"/>
      <c r="EE16" s="201"/>
      <c r="EF16" s="201"/>
      <c r="EG16" s="201"/>
      <c r="EH16" s="201"/>
      <c r="EI16" s="201"/>
      <c r="EJ16" s="201"/>
      <c r="EK16" s="201"/>
      <c r="EL16" s="201"/>
      <c r="EM16" s="201"/>
      <c r="EN16" s="201"/>
      <c r="EO16" s="201"/>
      <c r="EP16" s="201"/>
      <c r="EQ16" s="201"/>
      <c r="ER16" s="201"/>
      <c r="ES16" s="201"/>
      <c r="ET16" s="201"/>
      <c r="EU16" s="201"/>
      <c r="EV16" s="201"/>
      <c r="EW16" s="201"/>
      <c r="EX16" s="201"/>
      <c r="EY16" s="201"/>
      <c r="EZ16" s="201"/>
      <c r="FA16" s="201"/>
      <c r="FB16" s="201"/>
      <c r="FC16" s="201"/>
      <c r="FD16" s="201"/>
      <c r="FE16" s="201"/>
      <c r="FF16" s="201"/>
      <c r="FG16" s="201"/>
      <c r="FH16" s="201"/>
      <c r="FI16" s="201"/>
      <c r="FJ16" s="201"/>
      <c r="FK16" s="201"/>
      <c r="FL16" s="201"/>
      <c r="FM16" s="201"/>
      <c r="FN16" s="201"/>
      <c r="FO16" s="201"/>
      <c r="FP16" s="201"/>
      <c r="FQ16" s="201"/>
      <c r="FR16" s="201"/>
      <c r="FS16" s="201"/>
      <c r="FT16" s="201"/>
    </row>
    <row r="17" spans="1:176" s="188" customFormat="1" ht="13.5" customHeight="1">
      <c r="A17" s="495"/>
      <c r="B17" s="532"/>
      <c r="C17" s="498"/>
      <c r="D17" s="498"/>
      <c r="E17" s="501"/>
      <c r="F17" s="501"/>
      <c r="G17" s="501"/>
      <c r="H17" s="522"/>
      <c r="I17" s="525"/>
      <c r="J17" s="528"/>
      <c r="K17" s="513"/>
      <c r="L17" s="513"/>
      <c r="M17" s="510"/>
      <c r="N17" s="513"/>
      <c r="O17" s="519"/>
      <c r="P17" s="519"/>
      <c r="Q17" s="504"/>
      <c r="R17" s="504"/>
      <c r="S17" s="504"/>
      <c r="T17" s="507"/>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BX17" s="201"/>
      <c r="BY17" s="201"/>
      <c r="BZ17" s="201"/>
      <c r="CA17" s="201"/>
      <c r="CB17" s="201"/>
      <c r="CC17" s="201"/>
      <c r="CD17" s="201"/>
      <c r="CE17" s="201"/>
      <c r="CF17" s="201"/>
      <c r="CG17" s="201"/>
      <c r="CH17" s="201"/>
      <c r="CI17" s="201"/>
      <c r="CJ17" s="201"/>
      <c r="CK17" s="201"/>
      <c r="CL17" s="201"/>
      <c r="CM17" s="201"/>
      <c r="CN17" s="201"/>
      <c r="CO17" s="201"/>
      <c r="CP17" s="201"/>
      <c r="CQ17" s="201"/>
      <c r="CR17" s="201"/>
      <c r="CS17" s="201"/>
      <c r="CT17" s="201"/>
      <c r="CU17" s="201"/>
      <c r="CV17" s="201"/>
      <c r="CW17" s="201"/>
      <c r="CX17" s="201"/>
      <c r="CY17" s="201"/>
      <c r="CZ17" s="201"/>
      <c r="DA17" s="201"/>
      <c r="DB17" s="201"/>
      <c r="DC17" s="201"/>
      <c r="DD17" s="201"/>
      <c r="DE17" s="201"/>
      <c r="DF17" s="201"/>
      <c r="DG17" s="201"/>
      <c r="DH17" s="201"/>
      <c r="DI17" s="201"/>
      <c r="DJ17" s="201"/>
      <c r="DK17" s="201"/>
      <c r="DL17" s="201"/>
      <c r="DM17" s="201"/>
      <c r="DN17" s="201"/>
      <c r="DO17" s="201"/>
      <c r="DP17" s="201"/>
      <c r="DQ17" s="201"/>
      <c r="DR17" s="201"/>
      <c r="DS17" s="201"/>
      <c r="DT17" s="201"/>
      <c r="DU17" s="201"/>
      <c r="DV17" s="201"/>
      <c r="DW17" s="201"/>
      <c r="DX17" s="201"/>
      <c r="DY17" s="201"/>
      <c r="DZ17" s="201"/>
      <c r="EA17" s="201"/>
      <c r="EB17" s="201"/>
      <c r="EC17" s="201"/>
      <c r="ED17" s="201"/>
      <c r="EE17" s="201"/>
      <c r="EF17" s="201"/>
      <c r="EG17" s="201"/>
      <c r="EH17" s="201"/>
      <c r="EI17" s="201"/>
      <c r="EJ17" s="201"/>
      <c r="EK17" s="201"/>
      <c r="EL17" s="201"/>
      <c r="EM17" s="201"/>
      <c r="EN17" s="201"/>
      <c r="EO17" s="201"/>
      <c r="EP17" s="201"/>
      <c r="EQ17" s="201"/>
      <c r="ER17" s="201"/>
      <c r="ES17" s="201"/>
      <c r="ET17" s="201"/>
      <c r="EU17" s="201"/>
      <c r="EV17" s="201"/>
      <c r="EW17" s="201"/>
      <c r="EX17" s="201"/>
      <c r="EY17" s="201"/>
      <c r="EZ17" s="201"/>
      <c r="FA17" s="201"/>
      <c r="FB17" s="201"/>
      <c r="FC17" s="201"/>
      <c r="FD17" s="201"/>
      <c r="FE17" s="201"/>
      <c r="FF17" s="201"/>
      <c r="FG17" s="201"/>
      <c r="FH17" s="201"/>
      <c r="FI17" s="201"/>
      <c r="FJ17" s="201"/>
      <c r="FK17" s="201"/>
      <c r="FL17" s="201"/>
      <c r="FM17" s="201"/>
      <c r="FN17" s="201"/>
      <c r="FO17" s="201"/>
      <c r="FP17" s="201"/>
      <c r="FQ17" s="201"/>
      <c r="FR17" s="201"/>
      <c r="FS17" s="201"/>
      <c r="FT17" s="201"/>
    </row>
    <row r="18" spans="1:176" s="188" customFormat="1" ht="13.5" customHeight="1">
      <c r="A18" s="495"/>
      <c r="B18" s="532"/>
      <c r="C18" s="498"/>
      <c r="D18" s="498"/>
      <c r="E18" s="501"/>
      <c r="F18" s="501"/>
      <c r="G18" s="501"/>
      <c r="H18" s="522"/>
      <c r="I18" s="525"/>
      <c r="J18" s="528"/>
      <c r="K18" s="513"/>
      <c r="L18" s="513"/>
      <c r="M18" s="510"/>
      <c r="N18" s="513"/>
      <c r="O18" s="519"/>
      <c r="P18" s="519"/>
      <c r="Q18" s="504"/>
      <c r="R18" s="504"/>
      <c r="S18" s="504"/>
      <c r="T18" s="507"/>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c r="CC18" s="201"/>
      <c r="CD18" s="201"/>
      <c r="CE18" s="201"/>
      <c r="CF18" s="201"/>
      <c r="CG18" s="201"/>
      <c r="CH18" s="201"/>
      <c r="CI18" s="201"/>
      <c r="CJ18" s="201"/>
      <c r="CK18" s="201"/>
      <c r="CL18" s="201"/>
      <c r="CM18" s="201"/>
      <c r="CN18" s="201"/>
      <c r="CO18" s="201"/>
      <c r="CP18" s="201"/>
      <c r="CQ18" s="201"/>
      <c r="CR18" s="201"/>
      <c r="CS18" s="201"/>
      <c r="CT18" s="201"/>
      <c r="CU18" s="201"/>
      <c r="CV18" s="201"/>
      <c r="CW18" s="201"/>
      <c r="CX18" s="201"/>
      <c r="CY18" s="201"/>
      <c r="CZ18" s="201"/>
      <c r="DA18" s="201"/>
      <c r="DB18" s="201"/>
      <c r="DC18" s="201"/>
      <c r="DD18" s="201"/>
      <c r="DE18" s="201"/>
      <c r="DF18" s="201"/>
      <c r="DG18" s="201"/>
      <c r="DH18" s="201"/>
      <c r="DI18" s="201"/>
      <c r="DJ18" s="201"/>
      <c r="DK18" s="201"/>
      <c r="DL18" s="201"/>
      <c r="DM18" s="201"/>
      <c r="DN18" s="201"/>
      <c r="DO18" s="201"/>
      <c r="DP18" s="201"/>
      <c r="DQ18" s="201"/>
      <c r="DR18" s="201"/>
      <c r="DS18" s="201"/>
      <c r="DT18" s="201"/>
      <c r="DU18" s="201"/>
      <c r="DV18" s="201"/>
      <c r="DW18" s="201"/>
      <c r="DX18" s="201"/>
      <c r="DY18" s="201"/>
      <c r="DZ18" s="201"/>
      <c r="EA18" s="201"/>
      <c r="EB18" s="201"/>
      <c r="EC18" s="201"/>
      <c r="ED18" s="201"/>
      <c r="EE18" s="201"/>
      <c r="EF18" s="201"/>
      <c r="EG18" s="201"/>
      <c r="EH18" s="201"/>
      <c r="EI18" s="201"/>
      <c r="EJ18" s="201"/>
      <c r="EK18" s="201"/>
      <c r="EL18" s="201"/>
      <c r="EM18" s="201"/>
      <c r="EN18" s="201"/>
      <c r="EO18" s="201"/>
      <c r="EP18" s="201"/>
      <c r="EQ18" s="201"/>
      <c r="ER18" s="201"/>
      <c r="ES18" s="201"/>
      <c r="ET18" s="201"/>
      <c r="EU18" s="201"/>
      <c r="EV18" s="201"/>
      <c r="EW18" s="201"/>
      <c r="EX18" s="201"/>
      <c r="EY18" s="201"/>
      <c r="EZ18" s="201"/>
      <c r="FA18" s="201"/>
      <c r="FB18" s="201"/>
      <c r="FC18" s="201"/>
      <c r="FD18" s="201"/>
      <c r="FE18" s="201"/>
      <c r="FF18" s="201"/>
      <c r="FG18" s="201"/>
      <c r="FH18" s="201"/>
      <c r="FI18" s="201"/>
      <c r="FJ18" s="201"/>
      <c r="FK18" s="201"/>
      <c r="FL18" s="201"/>
      <c r="FM18" s="201"/>
      <c r="FN18" s="201"/>
      <c r="FO18" s="201"/>
      <c r="FP18" s="201"/>
      <c r="FQ18" s="201"/>
      <c r="FR18" s="201"/>
      <c r="FS18" s="201"/>
      <c r="FT18" s="201"/>
    </row>
    <row r="19" spans="1:176" s="188" customFormat="1" ht="255.75" customHeight="1" thickBot="1">
      <c r="A19" s="496"/>
      <c r="B19" s="533"/>
      <c r="C19" s="499"/>
      <c r="D19" s="499"/>
      <c r="E19" s="502"/>
      <c r="F19" s="502"/>
      <c r="G19" s="502"/>
      <c r="H19" s="523"/>
      <c r="I19" s="526"/>
      <c r="J19" s="529"/>
      <c r="K19" s="514"/>
      <c r="L19" s="514"/>
      <c r="M19" s="511"/>
      <c r="N19" s="514"/>
      <c r="O19" s="520"/>
      <c r="P19" s="520"/>
      <c r="Q19" s="505"/>
      <c r="R19" s="505"/>
      <c r="S19" s="505"/>
      <c r="T19" s="508"/>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1"/>
      <c r="CI19" s="201"/>
      <c r="CJ19" s="201"/>
      <c r="CK19" s="201"/>
      <c r="CL19" s="201"/>
      <c r="CM19" s="201"/>
      <c r="CN19" s="201"/>
      <c r="CO19" s="201"/>
      <c r="CP19" s="201"/>
      <c r="CQ19" s="201"/>
      <c r="CR19" s="201"/>
      <c r="CS19" s="201"/>
      <c r="CT19" s="201"/>
      <c r="CU19" s="201"/>
      <c r="CV19" s="201"/>
      <c r="CW19" s="201"/>
      <c r="CX19" s="201"/>
      <c r="CY19" s="201"/>
      <c r="CZ19" s="201"/>
      <c r="DA19" s="201"/>
      <c r="DB19" s="201"/>
      <c r="DC19" s="201"/>
      <c r="DD19" s="201"/>
      <c r="DE19" s="201"/>
      <c r="DF19" s="201"/>
      <c r="DG19" s="201"/>
      <c r="DH19" s="201"/>
      <c r="DI19" s="201"/>
      <c r="DJ19" s="201"/>
      <c r="DK19" s="201"/>
      <c r="DL19" s="201"/>
      <c r="DM19" s="201"/>
      <c r="DN19" s="201"/>
      <c r="DO19" s="201"/>
      <c r="DP19" s="201"/>
      <c r="DQ19" s="201"/>
      <c r="DR19" s="201"/>
      <c r="DS19" s="201"/>
      <c r="DT19" s="201"/>
      <c r="DU19" s="201"/>
      <c r="DV19" s="201"/>
      <c r="DW19" s="201"/>
      <c r="DX19" s="201"/>
      <c r="DY19" s="201"/>
      <c r="DZ19" s="201"/>
      <c r="EA19" s="201"/>
      <c r="EB19" s="201"/>
      <c r="EC19" s="201"/>
      <c r="ED19" s="201"/>
      <c r="EE19" s="201"/>
      <c r="EF19" s="201"/>
      <c r="EG19" s="201"/>
      <c r="EH19" s="201"/>
      <c r="EI19" s="201"/>
      <c r="EJ19" s="201"/>
      <c r="EK19" s="201"/>
      <c r="EL19" s="201"/>
      <c r="EM19" s="201"/>
      <c r="EN19" s="201"/>
      <c r="EO19" s="201"/>
      <c r="EP19" s="201"/>
      <c r="EQ19" s="201"/>
      <c r="ER19" s="201"/>
      <c r="ES19" s="201"/>
      <c r="ET19" s="201"/>
      <c r="EU19" s="201"/>
      <c r="EV19" s="201"/>
      <c r="EW19" s="201"/>
      <c r="EX19" s="201"/>
      <c r="EY19" s="201"/>
      <c r="EZ19" s="201"/>
      <c r="FA19" s="201"/>
      <c r="FB19" s="201"/>
      <c r="FC19" s="201"/>
      <c r="FD19" s="201"/>
      <c r="FE19" s="201"/>
      <c r="FF19" s="201"/>
      <c r="FG19" s="201"/>
      <c r="FH19" s="201"/>
      <c r="FI19" s="201"/>
      <c r="FJ19" s="201"/>
      <c r="FK19" s="201"/>
      <c r="FL19" s="201"/>
      <c r="FM19" s="201"/>
      <c r="FN19" s="201"/>
      <c r="FO19" s="201"/>
      <c r="FP19" s="201"/>
      <c r="FQ19" s="201"/>
      <c r="FR19" s="201"/>
      <c r="FS19" s="201"/>
      <c r="FT19" s="201"/>
    </row>
    <row r="20" spans="1:176">
      <c r="A20" s="494" t="e">
        <f>'Mapa Final'!#REF!</f>
        <v>#REF!</v>
      </c>
      <c r="B20" s="530" t="e">
        <f>'Mapa Final'!#REF!</f>
        <v>#REF!</v>
      </c>
      <c r="C20" s="497" t="e">
        <f>'Mapa Final'!#REF!</f>
        <v>#REF!</v>
      </c>
      <c r="D20" s="497" t="e">
        <f>'Mapa Final'!#REF!</f>
        <v>#REF!</v>
      </c>
      <c r="E20" s="500" t="e">
        <f>'Mapa Final'!#REF!</f>
        <v>#REF!</v>
      </c>
      <c r="F20" s="500" t="e">
        <f>'Mapa Final'!#REF!</f>
        <v>#REF!</v>
      </c>
      <c r="G20" s="500" t="e">
        <f>'Mapa Final'!#REF!</f>
        <v>#REF!</v>
      </c>
      <c r="H20" s="521" t="e">
        <f>'Mapa Final'!#REF!</f>
        <v>#REF!</v>
      </c>
      <c r="I20" s="524" t="e">
        <f>'Mapa Final'!#REF!</f>
        <v>#REF!</v>
      </c>
      <c r="J20" s="527" t="e">
        <f>'Mapa Final'!#REF!</f>
        <v>#REF!</v>
      </c>
      <c r="K20" s="512" t="e">
        <f>'Mapa Final'!#REF!</f>
        <v>#REF!</v>
      </c>
      <c r="L20" s="512" t="e">
        <f>'Mapa Final'!#REF!</f>
        <v>#REF!</v>
      </c>
      <c r="M20" s="509" t="e">
        <f>'Mapa Final'!#REF!</f>
        <v>#REF!</v>
      </c>
      <c r="N20" s="512" t="e">
        <f>'Mapa Final'!#REF!</f>
        <v>#REF!</v>
      </c>
      <c r="O20" s="518"/>
      <c r="P20" s="518"/>
      <c r="Q20" s="503" t="s">
        <v>179</v>
      </c>
      <c r="R20" s="534">
        <v>44652</v>
      </c>
      <c r="S20" s="534">
        <v>44742</v>
      </c>
      <c r="T20" s="506" t="s">
        <v>477</v>
      </c>
      <c r="U20" s="201"/>
      <c r="V20" s="201"/>
    </row>
    <row r="21" spans="1:176">
      <c r="A21" s="495"/>
      <c r="B21" s="532"/>
      <c r="C21" s="498"/>
      <c r="D21" s="498"/>
      <c r="E21" s="501"/>
      <c r="F21" s="501"/>
      <c r="G21" s="501"/>
      <c r="H21" s="522"/>
      <c r="I21" s="525"/>
      <c r="J21" s="528"/>
      <c r="K21" s="513"/>
      <c r="L21" s="513"/>
      <c r="M21" s="510"/>
      <c r="N21" s="513"/>
      <c r="O21" s="519"/>
      <c r="P21" s="519"/>
      <c r="Q21" s="504"/>
      <c r="R21" s="504"/>
      <c r="S21" s="504"/>
      <c r="T21" s="507"/>
      <c r="U21" s="201"/>
      <c r="V21" s="201"/>
    </row>
    <row r="22" spans="1:176">
      <c r="A22" s="495"/>
      <c r="B22" s="532"/>
      <c r="C22" s="498"/>
      <c r="D22" s="498"/>
      <c r="E22" s="501"/>
      <c r="F22" s="501"/>
      <c r="G22" s="501"/>
      <c r="H22" s="522"/>
      <c r="I22" s="525"/>
      <c r="J22" s="528"/>
      <c r="K22" s="513"/>
      <c r="L22" s="513"/>
      <c r="M22" s="510"/>
      <c r="N22" s="513"/>
      <c r="O22" s="519"/>
      <c r="P22" s="519"/>
      <c r="Q22" s="504"/>
      <c r="R22" s="504"/>
      <c r="S22" s="504"/>
      <c r="T22" s="507"/>
      <c r="U22" s="201"/>
      <c r="V22" s="201"/>
    </row>
    <row r="23" spans="1:176">
      <c r="A23" s="495"/>
      <c r="B23" s="532"/>
      <c r="C23" s="498"/>
      <c r="D23" s="498"/>
      <c r="E23" s="501"/>
      <c r="F23" s="501"/>
      <c r="G23" s="501"/>
      <c r="H23" s="522"/>
      <c r="I23" s="525"/>
      <c r="J23" s="528"/>
      <c r="K23" s="513"/>
      <c r="L23" s="513"/>
      <c r="M23" s="510"/>
      <c r="N23" s="513"/>
      <c r="O23" s="519"/>
      <c r="P23" s="519"/>
      <c r="Q23" s="504"/>
      <c r="R23" s="504"/>
      <c r="S23" s="504"/>
      <c r="T23" s="507"/>
      <c r="U23" s="201"/>
      <c r="V23" s="201"/>
    </row>
    <row r="24" spans="1:176" ht="307.5" customHeight="1" thickBot="1">
      <c r="A24" s="496"/>
      <c r="B24" s="533"/>
      <c r="C24" s="499"/>
      <c r="D24" s="499"/>
      <c r="E24" s="502"/>
      <c r="F24" s="502"/>
      <c r="G24" s="502"/>
      <c r="H24" s="523"/>
      <c r="I24" s="526"/>
      <c r="J24" s="529"/>
      <c r="K24" s="514"/>
      <c r="L24" s="514"/>
      <c r="M24" s="511"/>
      <c r="N24" s="514"/>
      <c r="O24" s="520"/>
      <c r="P24" s="520"/>
      <c r="Q24" s="505"/>
      <c r="R24" s="505"/>
      <c r="S24" s="505"/>
      <c r="T24" s="508"/>
      <c r="U24" s="201"/>
      <c r="V24" s="201"/>
    </row>
    <row r="25" spans="1:176">
      <c r="A25" s="494">
        <f>'Mapa Final'!A15</f>
        <v>2</v>
      </c>
      <c r="B25" s="530" t="str">
        <f>'Mapa Final'!B15</f>
        <v>Corrupcion</v>
      </c>
      <c r="C25" s="497" t="str">
        <f>'Mapa Final'!C15</f>
        <v>Reputacional(Corrupción)</v>
      </c>
      <c r="D25" s="497" t="str">
        <f>'Mapa Final'!D15</f>
        <v xml:space="preserve">Falta de ética profesional
Intereses particulares
Cometer delitos contra la administración pública como Cohecho, Concusión, prevaricato por acción u omisión. </v>
      </c>
      <c r="E25" s="500" t="str">
        <f>'Mapa Final'!E15</f>
        <v xml:space="preserve">Existencia de interés personal y uso indebido del poder </v>
      </c>
      <c r="F25" s="500" t="str">
        <f>'Mapa Final'!F15</f>
        <v>Falta de Cultura de la legalidad</v>
      </c>
      <c r="G25" s="500" t="str">
        <f>'Mapa Final'!G15</f>
        <v>Relaciones Laborales</v>
      </c>
      <c r="H25" s="521" t="str">
        <f>'Mapa Final'!I15</f>
        <v>Media</v>
      </c>
      <c r="I25" s="524" t="str">
        <f>'Mapa Final'!L15</f>
        <v>Mayor</v>
      </c>
      <c r="J25" s="527" t="str">
        <f>'Mapa Final'!N15</f>
        <v xml:space="preserve">Alto </v>
      </c>
      <c r="K25" s="512" t="str">
        <f>'Mapa Final'!AA15</f>
        <v>Baja</v>
      </c>
      <c r="L25" s="512" t="str">
        <f>'Mapa Final'!AE15</f>
        <v>Mayor</v>
      </c>
      <c r="M25" s="509" t="str">
        <f>'Mapa Final'!AG15</f>
        <v xml:space="preserve">Alto </v>
      </c>
      <c r="N25" s="512" t="str">
        <f>'Mapa Final'!AH15</f>
        <v>Evitar</v>
      </c>
      <c r="O25" s="518"/>
      <c r="P25" s="518"/>
      <c r="Q25" s="503" t="s">
        <v>179</v>
      </c>
      <c r="R25" s="534">
        <v>44652</v>
      </c>
      <c r="S25" s="534">
        <v>44742</v>
      </c>
      <c r="T25" s="506" t="s">
        <v>477</v>
      </c>
    </row>
    <row r="26" spans="1:176">
      <c r="A26" s="495"/>
      <c r="B26" s="532"/>
      <c r="C26" s="498"/>
      <c r="D26" s="498"/>
      <c r="E26" s="501"/>
      <c r="F26" s="501"/>
      <c r="G26" s="501"/>
      <c r="H26" s="522"/>
      <c r="I26" s="525"/>
      <c r="J26" s="528"/>
      <c r="K26" s="513"/>
      <c r="L26" s="513"/>
      <c r="M26" s="510"/>
      <c r="N26" s="513"/>
      <c r="O26" s="519"/>
      <c r="P26" s="519"/>
      <c r="Q26" s="504"/>
      <c r="R26" s="504"/>
      <c r="S26" s="504"/>
      <c r="T26" s="507"/>
    </row>
    <row r="27" spans="1:176">
      <c r="A27" s="495"/>
      <c r="B27" s="532"/>
      <c r="C27" s="498"/>
      <c r="D27" s="498"/>
      <c r="E27" s="501"/>
      <c r="F27" s="501"/>
      <c r="G27" s="501"/>
      <c r="H27" s="522"/>
      <c r="I27" s="525"/>
      <c r="J27" s="528"/>
      <c r="K27" s="513"/>
      <c r="L27" s="513"/>
      <c r="M27" s="510"/>
      <c r="N27" s="513"/>
      <c r="O27" s="519"/>
      <c r="P27" s="519"/>
      <c r="Q27" s="504"/>
      <c r="R27" s="504"/>
      <c r="S27" s="504"/>
      <c r="T27" s="507"/>
    </row>
    <row r="28" spans="1:176">
      <c r="A28" s="495"/>
      <c r="B28" s="532"/>
      <c r="C28" s="498"/>
      <c r="D28" s="498"/>
      <c r="E28" s="501"/>
      <c r="F28" s="501"/>
      <c r="G28" s="501"/>
      <c r="H28" s="522"/>
      <c r="I28" s="525"/>
      <c r="J28" s="528"/>
      <c r="K28" s="513"/>
      <c r="L28" s="513"/>
      <c r="M28" s="510"/>
      <c r="N28" s="513"/>
      <c r="O28" s="519"/>
      <c r="P28" s="519"/>
      <c r="Q28" s="504"/>
      <c r="R28" s="504"/>
      <c r="S28" s="504"/>
      <c r="T28" s="507"/>
    </row>
    <row r="29" spans="1:176" ht="277.5" customHeight="1" thickBot="1">
      <c r="A29" s="496"/>
      <c r="B29" s="533"/>
      <c r="C29" s="499"/>
      <c r="D29" s="499"/>
      <c r="E29" s="502"/>
      <c r="F29" s="502"/>
      <c r="G29" s="502"/>
      <c r="H29" s="523"/>
      <c r="I29" s="526"/>
      <c r="J29" s="529"/>
      <c r="K29" s="514"/>
      <c r="L29" s="514"/>
      <c r="M29" s="511"/>
      <c r="N29" s="514"/>
      <c r="O29" s="520"/>
      <c r="P29" s="520"/>
      <c r="Q29" s="505"/>
      <c r="R29" s="505"/>
      <c r="S29" s="505"/>
      <c r="T29" s="508"/>
    </row>
    <row r="30" spans="1:176">
      <c r="A30" s="494">
        <f>'Mapa Final'!A20</f>
        <v>3</v>
      </c>
      <c r="B30" s="530" t="str">
        <f>'Mapa Final'!B20</f>
        <v>Interrupción o demora en el Servicio Público de Administrar  Justicia.</v>
      </c>
      <c r="C30" s="497" t="str">
        <f>'Mapa Final'!C20</f>
        <v>Afectación en la Prestación del Servicio de Justicia</v>
      </c>
      <c r="D30" s="497" t="str">
        <f>'Mapa Final'!D20</f>
        <v>1. Paros que afecten la prestación del servicio.  
2. Huelgas, protestas ciudadana
3. Disturbios o hechos violentos
4.Pandemia
5.Emergencias Ambientales</v>
      </c>
      <c r="E30" s="500" t="str">
        <f>'Mapa Final'!E20</f>
        <v>Suceso de fuerza mayor que imposibilitan la gestión judicial</v>
      </c>
      <c r="F30" s="500" t="str">
        <f>'Mapa Final'!F20</f>
        <v>Posibilidad de  afectación en la Prestación del Servicio de Justicia debido a un suceso de fuerza mayor que imposibilita la gestión judicial</v>
      </c>
      <c r="G30" s="500" t="str">
        <f>'Mapa Final'!G20</f>
        <v>Usuarios, productos y prácticas organizacionales</v>
      </c>
      <c r="H30" s="521" t="str">
        <f>'Mapa Final'!I20</f>
        <v>Baja</v>
      </c>
      <c r="I30" s="524" t="str">
        <f>'Mapa Final'!L20</f>
        <v>Moderado</v>
      </c>
      <c r="J30" s="527" t="str">
        <f>'Mapa Final'!N20</f>
        <v>Moderado</v>
      </c>
      <c r="K30" s="512" t="str">
        <f>'Mapa Final'!AA20</f>
        <v>Baja</v>
      </c>
      <c r="L30" s="512" t="str">
        <f>'Mapa Final'!AE20</f>
        <v>Moderado</v>
      </c>
      <c r="M30" s="509" t="str">
        <f>'Mapa Final'!AG20</f>
        <v>Moderado</v>
      </c>
      <c r="N30" s="512" t="str">
        <f>'Mapa Final'!AH20</f>
        <v>Reducir(mitigar)</v>
      </c>
      <c r="O30" s="518"/>
      <c r="P30" s="518"/>
      <c r="Q30" s="503" t="s">
        <v>179</v>
      </c>
      <c r="R30" s="534">
        <v>44652</v>
      </c>
      <c r="S30" s="534">
        <v>44742</v>
      </c>
      <c r="T30" s="506" t="s">
        <v>477</v>
      </c>
    </row>
    <row r="31" spans="1:176">
      <c r="A31" s="495"/>
      <c r="B31" s="532"/>
      <c r="C31" s="498"/>
      <c r="D31" s="498"/>
      <c r="E31" s="501"/>
      <c r="F31" s="501"/>
      <c r="G31" s="501"/>
      <c r="H31" s="522"/>
      <c r="I31" s="525"/>
      <c r="J31" s="528"/>
      <c r="K31" s="513"/>
      <c r="L31" s="513"/>
      <c r="M31" s="510"/>
      <c r="N31" s="513"/>
      <c r="O31" s="519"/>
      <c r="P31" s="519"/>
      <c r="Q31" s="504"/>
      <c r="R31" s="504"/>
      <c r="S31" s="504"/>
      <c r="T31" s="507"/>
    </row>
    <row r="32" spans="1:176">
      <c r="A32" s="495"/>
      <c r="B32" s="532"/>
      <c r="C32" s="498"/>
      <c r="D32" s="498"/>
      <c r="E32" s="501"/>
      <c r="F32" s="501"/>
      <c r="G32" s="501"/>
      <c r="H32" s="522"/>
      <c r="I32" s="525"/>
      <c r="J32" s="528"/>
      <c r="K32" s="513"/>
      <c r="L32" s="513"/>
      <c r="M32" s="510"/>
      <c r="N32" s="513"/>
      <c r="O32" s="519"/>
      <c r="P32" s="519"/>
      <c r="Q32" s="504"/>
      <c r="R32" s="504"/>
      <c r="S32" s="504"/>
      <c r="T32" s="507"/>
    </row>
    <row r="33" spans="1:20">
      <c r="A33" s="495"/>
      <c r="B33" s="532"/>
      <c r="C33" s="498"/>
      <c r="D33" s="498"/>
      <c r="E33" s="501"/>
      <c r="F33" s="501"/>
      <c r="G33" s="501"/>
      <c r="H33" s="522"/>
      <c r="I33" s="525"/>
      <c r="J33" s="528"/>
      <c r="K33" s="513"/>
      <c r="L33" s="513"/>
      <c r="M33" s="510"/>
      <c r="N33" s="513"/>
      <c r="O33" s="519"/>
      <c r="P33" s="519"/>
      <c r="Q33" s="504"/>
      <c r="R33" s="504"/>
      <c r="S33" s="504"/>
      <c r="T33" s="507"/>
    </row>
    <row r="34" spans="1:20" ht="102.75" customHeight="1" thickBot="1">
      <c r="A34" s="496"/>
      <c r="B34" s="533"/>
      <c r="C34" s="499"/>
      <c r="D34" s="499"/>
      <c r="E34" s="502"/>
      <c r="F34" s="502"/>
      <c r="G34" s="502"/>
      <c r="H34" s="523"/>
      <c r="I34" s="526"/>
      <c r="J34" s="529"/>
      <c r="K34" s="514"/>
      <c r="L34" s="514"/>
      <c r="M34" s="511"/>
      <c r="N34" s="514"/>
      <c r="O34" s="520"/>
      <c r="P34" s="520"/>
      <c r="Q34" s="505"/>
      <c r="R34" s="505"/>
      <c r="S34" s="505"/>
      <c r="T34" s="508"/>
    </row>
    <row r="35" spans="1:20">
      <c r="A35" s="494">
        <f>'Mapa Final'!A25</f>
        <v>4</v>
      </c>
      <c r="B35" s="530" t="str">
        <f>'Mapa Final'!B25</f>
        <v>Inaplicabilidad de la normavidad ambiental vigente</v>
      </c>
      <c r="C35" s="497" t="str">
        <f>'Mapa Final'!C25</f>
        <v xml:space="preserve"> Afectación Ambiental</v>
      </c>
      <c r="D35" s="497" t="str">
        <f>'Mapa Final'!D25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00" t="str">
        <f>'Mapa Final'!E25</f>
        <v>Desconocimiento de los lineamientos ambientales y normatividad  ambiental vigente</v>
      </c>
      <c r="F35" s="500" t="str">
        <f>'Mapa Final'!F25</f>
        <v>Posibilidad de afectación ambiental debido al desconocimiento de las lineamientos ambientales y normatividad ambiental vigente</v>
      </c>
      <c r="G35" s="500" t="str">
        <f>'Mapa Final'!G25</f>
        <v>Eventos Ambientales Internos</v>
      </c>
      <c r="H35" s="521" t="str">
        <f>'Mapa Final'!I25</f>
        <v>Media</v>
      </c>
      <c r="I35" s="524" t="str">
        <f>'Mapa Final'!L25</f>
        <v>Moderado</v>
      </c>
      <c r="J35" s="527" t="str">
        <f>'Mapa Final'!N25</f>
        <v>Moderado</v>
      </c>
      <c r="K35" s="512" t="str">
        <f>'Mapa Final'!AA25</f>
        <v>Baja</v>
      </c>
      <c r="L35" s="512" t="str">
        <f>'Mapa Final'!AE25</f>
        <v>Moderado</v>
      </c>
      <c r="M35" s="509" t="str">
        <f>'Mapa Final'!AG25</f>
        <v>Moderado</v>
      </c>
      <c r="N35" s="512" t="str">
        <f>'Mapa Final'!AH25</f>
        <v>Reducir(mitigar)</v>
      </c>
      <c r="O35" s="518"/>
      <c r="P35" s="518"/>
      <c r="Q35" s="503" t="s">
        <v>179</v>
      </c>
      <c r="R35" s="534">
        <v>44652</v>
      </c>
      <c r="S35" s="534">
        <v>44742</v>
      </c>
      <c r="T35" s="506" t="s">
        <v>477</v>
      </c>
    </row>
    <row r="36" spans="1:20">
      <c r="A36" s="495"/>
      <c r="B36" s="532"/>
      <c r="C36" s="498"/>
      <c r="D36" s="498"/>
      <c r="E36" s="501"/>
      <c r="F36" s="501"/>
      <c r="G36" s="501"/>
      <c r="H36" s="522"/>
      <c r="I36" s="525"/>
      <c r="J36" s="528"/>
      <c r="K36" s="513"/>
      <c r="L36" s="513"/>
      <c r="M36" s="510"/>
      <c r="N36" s="513"/>
      <c r="O36" s="519"/>
      <c r="P36" s="519"/>
      <c r="Q36" s="504"/>
      <c r="R36" s="504"/>
      <c r="S36" s="504"/>
      <c r="T36" s="507"/>
    </row>
    <row r="37" spans="1:20">
      <c r="A37" s="495"/>
      <c r="B37" s="532"/>
      <c r="C37" s="498"/>
      <c r="D37" s="498"/>
      <c r="E37" s="501"/>
      <c r="F37" s="501"/>
      <c r="G37" s="501"/>
      <c r="H37" s="522"/>
      <c r="I37" s="525"/>
      <c r="J37" s="528"/>
      <c r="K37" s="513"/>
      <c r="L37" s="513"/>
      <c r="M37" s="510"/>
      <c r="N37" s="513"/>
      <c r="O37" s="519"/>
      <c r="P37" s="519"/>
      <c r="Q37" s="504"/>
      <c r="R37" s="504"/>
      <c r="S37" s="504"/>
      <c r="T37" s="507"/>
    </row>
    <row r="38" spans="1:20">
      <c r="A38" s="495"/>
      <c r="B38" s="532"/>
      <c r="C38" s="498"/>
      <c r="D38" s="498"/>
      <c r="E38" s="501"/>
      <c r="F38" s="501"/>
      <c r="G38" s="501"/>
      <c r="H38" s="522"/>
      <c r="I38" s="525"/>
      <c r="J38" s="528"/>
      <c r="K38" s="513"/>
      <c r="L38" s="513"/>
      <c r="M38" s="510"/>
      <c r="N38" s="513"/>
      <c r="O38" s="519"/>
      <c r="P38" s="519"/>
      <c r="Q38" s="504"/>
      <c r="R38" s="504"/>
      <c r="S38" s="504"/>
      <c r="T38" s="507"/>
    </row>
    <row r="39" spans="1:20" ht="278.25" customHeight="1" thickBot="1">
      <c r="A39" s="496"/>
      <c r="B39" s="533"/>
      <c r="C39" s="499"/>
      <c r="D39" s="499"/>
      <c r="E39" s="502"/>
      <c r="F39" s="502"/>
      <c r="G39" s="502"/>
      <c r="H39" s="523"/>
      <c r="I39" s="526"/>
      <c r="J39" s="529"/>
      <c r="K39" s="514"/>
      <c r="L39" s="514"/>
      <c r="M39" s="511"/>
      <c r="N39" s="514"/>
      <c r="O39" s="520"/>
      <c r="P39" s="520"/>
      <c r="Q39" s="505"/>
      <c r="R39" s="505"/>
      <c r="S39" s="505"/>
      <c r="T39" s="508"/>
    </row>
    <row r="40" spans="1:20">
      <c r="A40" s="494">
        <f>'Mapa Final'!A30</f>
        <v>0</v>
      </c>
      <c r="B40" s="530">
        <f>'Mapa Final'!B30</f>
        <v>0</v>
      </c>
      <c r="C40" s="497">
        <f>'Mapa Final'!C30</f>
        <v>0</v>
      </c>
      <c r="D40" s="497">
        <f>'Mapa Final'!D30</f>
        <v>0</v>
      </c>
      <c r="E40" s="500">
        <f>'Mapa Final'!E30</f>
        <v>0</v>
      </c>
      <c r="F40" s="500">
        <f>'Mapa Final'!F30</f>
        <v>0</v>
      </c>
      <c r="G40" s="500">
        <f>'Mapa Final'!G30</f>
        <v>0</v>
      </c>
      <c r="H40" s="521">
        <f>'Mapa Final'!I30</f>
        <v>0</v>
      </c>
      <c r="I40" s="524">
        <f>'Mapa Final'!L30</f>
        <v>0</v>
      </c>
      <c r="J40" s="527">
        <f>'Mapa Final'!N30</f>
        <v>0</v>
      </c>
      <c r="K40" s="512">
        <f>'Mapa Final'!AA30</f>
        <v>0</v>
      </c>
      <c r="L40" s="512">
        <f>'Mapa Final'!AE30</f>
        <v>0</v>
      </c>
      <c r="M40" s="509">
        <f>'Mapa Final'!AG30</f>
        <v>0</v>
      </c>
      <c r="N40" s="512">
        <f>'Mapa Final'!AH30</f>
        <v>0</v>
      </c>
      <c r="O40" s="518"/>
      <c r="P40" s="518"/>
      <c r="Q40" s="518"/>
      <c r="R40" s="518"/>
      <c r="S40" s="518"/>
      <c r="T40" s="518"/>
    </row>
    <row r="41" spans="1:20">
      <c r="A41" s="495"/>
      <c r="B41" s="532"/>
      <c r="C41" s="498"/>
      <c r="D41" s="498"/>
      <c r="E41" s="501"/>
      <c r="F41" s="501"/>
      <c r="G41" s="501"/>
      <c r="H41" s="522"/>
      <c r="I41" s="525"/>
      <c r="J41" s="528"/>
      <c r="K41" s="513"/>
      <c r="L41" s="513"/>
      <c r="M41" s="510"/>
      <c r="N41" s="513"/>
      <c r="O41" s="519"/>
      <c r="P41" s="519"/>
      <c r="Q41" s="519"/>
      <c r="R41" s="519"/>
      <c r="S41" s="519"/>
      <c r="T41" s="519"/>
    </row>
    <row r="42" spans="1:20">
      <c r="A42" s="495"/>
      <c r="B42" s="532"/>
      <c r="C42" s="498"/>
      <c r="D42" s="498"/>
      <c r="E42" s="501"/>
      <c r="F42" s="501"/>
      <c r="G42" s="501"/>
      <c r="H42" s="522"/>
      <c r="I42" s="525"/>
      <c r="J42" s="528"/>
      <c r="K42" s="513"/>
      <c r="L42" s="513"/>
      <c r="M42" s="510"/>
      <c r="N42" s="513"/>
      <c r="O42" s="519"/>
      <c r="P42" s="519"/>
      <c r="Q42" s="519"/>
      <c r="R42" s="519"/>
      <c r="S42" s="519"/>
      <c r="T42" s="519"/>
    </row>
    <row r="43" spans="1:20">
      <c r="A43" s="495"/>
      <c r="B43" s="532"/>
      <c r="C43" s="498"/>
      <c r="D43" s="498"/>
      <c r="E43" s="501"/>
      <c r="F43" s="501"/>
      <c r="G43" s="501"/>
      <c r="H43" s="522"/>
      <c r="I43" s="525"/>
      <c r="J43" s="528"/>
      <c r="K43" s="513"/>
      <c r="L43" s="513"/>
      <c r="M43" s="510"/>
      <c r="N43" s="513"/>
      <c r="O43" s="519"/>
      <c r="P43" s="519"/>
      <c r="Q43" s="519"/>
      <c r="R43" s="519"/>
      <c r="S43" s="519"/>
      <c r="T43" s="519"/>
    </row>
    <row r="44" spans="1:20" ht="15.75" thickBot="1">
      <c r="A44" s="496"/>
      <c r="B44" s="533"/>
      <c r="C44" s="499"/>
      <c r="D44" s="499"/>
      <c r="E44" s="502"/>
      <c r="F44" s="502"/>
      <c r="G44" s="502"/>
      <c r="H44" s="523"/>
      <c r="I44" s="526"/>
      <c r="J44" s="529"/>
      <c r="K44" s="514"/>
      <c r="L44" s="514"/>
      <c r="M44" s="511"/>
      <c r="N44" s="514"/>
      <c r="O44" s="520"/>
      <c r="P44" s="520"/>
      <c r="Q44" s="520"/>
      <c r="R44" s="520"/>
      <c r="S44" s="520"/>
      <c r="T44" s="520"/>
    </row>
    <row r="45" spans="1:20">
      <c r="A45" s="494">
        <f>'Mapa Final'!A35</f>
        <v>0</v>
      </c>
      <c r="B45" s="530">
        <f>'Mapa Final'!B35</f>
        <v>0</v>
      </c>
      <c r="C45" s="497">
        <f>'Mapa Final'!C35</f>
        <v>0</v>
      </c>
      <c r="D45" s="497">
        <f>'Mapa Final'!D35</f>
        <v>0</v>
      </c>
      <c r="E45" s="500">
        <f>'Mapa Final'!E35</f>
        <v>0</v>
      </c>
      <c r="F45" s="500">
        <f>'Mapa Final'!F35</f>
        <v>0</v>
      </c>
      <c r="G45" s="500">
        <f>'Mapa Final'!G35</f>
        <v>0</v>
      </c>
      <c r="H45" s="521">
        <f>'Mapa Final'!I35</f>
        <v>0</v>
      </c>
      <c r="I45" s="524">
        <f>'Mapa Final'!L35</f>
        <v>0</v>
      </c>
      <c r="J45" s="527">
        <f>'Mapa Final'!N35</f>
        <v>0</v>
      </c>
      <c r="K45" s="512">
        <f>'Mapa Final'!AA35</f>
        <v>0</v>
      </c>
      <c r="L45" s="512">
        <f>'Mapa Final'!AE35</f>
        <v>0</v>
      </c>
      <c r="M45" s="509">
        <f>'Mapa Final'!AG35</f>
        <v>0</v>
      </c>
      <c r="N45" s="512">
        <f>'Mapa Final'!AH35</f>
        <v>0</v>
      </c>
      <c r="O45" s="518"/>
      <c r="P45" s="518"/>
      <c r="Q45" s="518"/>
      <c r="R45" s="518"/>
      <c r="S45" s="518"/>
      <c r="T45" s="518"/>
    </row>
    <row r="46" spans="1:20">
      <c r="A46" s="495"/>
      <c r="B46" s="532"/>
      <c r="C46" s="498"/>
      <c r="D46" s="498"/>
      <c r="E46" s="501"/>
      <c r="F46" s="501"/>
      <c r="G46" s="501"/>
      <c r="H46" s="522"/>
      <c r="I46" s="525"/>
      <c r="J46" s="528"/>
      <c r="K46" s="513"/>
      <c r="L46" s="513"/>
      <c r="M46" s="510"/>
      <c r="N46" s="513"/>
      <c r="O46" s="519"/>
      <c r="P46" s="519"/>
      <c r="Q46" s="519"/>
      <c r="R46" s="519"/>
      <c r="S46" s="519"/>
      <c r="T46" s="519"/>
    </row>
    <row r="47" spans="1:20">
      <c r="A47" s="495"/>
      <c r="B47" s="532"/>
      <c r="C47" s="498"/>
      <c r="D47" s="498"/>
      <c r="E47" s="501"/>
      <c r="F47" s="501"/>
      <c r="G47" s="501"/>
      <c r="H47" s="522"/>
      <c r="I47" s="525"/>
      <c r="J47" s="528"/>
      <c r="K47" s="513"/>
      <c r="L47" s="513"/>
      <c r="M47" s="510"/>
      <c r="N47" s="513"/>
      <c r="O47" s="519"/>
      <c r="P47" s="519"/>
      <c r="Q47" s="519"/>
      <c r="R47" s="519"/>
      <c r="S47" s="519"/>
      <c r="T47" s="519"/>
    </row>
    <row r="48" spans="1:20">
      <c r="A48" s="495"/>
      <c r="B48" s="532"/>
      <c r="C48" s="498"/>
      <c r="D48" s="498"/>
      <c r="E48" s="501"/>
      <c r="F48" s="501"/>
      <c r="G48" s="501"/>
      <c r="H48" s="522"/>
      <c r="I48" s="525"/>
      <c r="J48" s="528"/>
      <c r="K48" s="513"/>
      <c r="L48" s="513"/>
      <c r="M48" s="510"/>
      <c r="N48" s="513"/>
      <c r="O48" s="519"/>
      <c r="P48" s="519"/>
      <c r="Q48" s="519"/>
      <c r="R48" s="519"/>
      <c r="S48" s="519"/>
      <c r="T48" s="519"/>
    </row>
    <row r="49" spans="1:20" ht="15.75" thickBot="1">
      <c r="A49" s="496"/>
      <c r="B49" s="533"/>
      <c r="C49" s="499"/>
      <c r="D49" s="499"/>
      <c r="E49" s="502"/>
      <c r="F49" s="502"/>
      <c r="G49" s="502"/>
      <c r="H49" s="523"/>
      <c r="I49" s="526"/>
      <c r="J49" s="529"/>
      <c r="K49" s="514"/>
      <c r="L49" s="514"/>
      <c r="M49" s="511"/>
      <c r="N49" s="514"/>
      <c r="O49" s="520"/>
      <c r="P49" s="520"/>
      <c r="Q49" s="520"/>
      <c r="R49" s="520"/>
      <c r="S49" s="520"/>
      <c r="T49" s="520"/>
    </row>
    <row r="50" spans="1:20">
      <c r="A50" s="494">
        <f>'Mapa Final'!A40</f>
        <v>0</v>
      </c>
      <c r="B50" s="530">
        <f>'Mapa Final'!B40</f>
        <v>0</v>
      </c>
      <c r="C50" s="497">
        <f>'Mapa Final'!C40</f>
        <v>0</v>
      </c>
      <c r="D50" s="497">
        <f>'Mapa Final'!D40</f>
        <v>0</v>
      </c>
      <c r="E50" s="500">
        <f>'Mapa Final'!E40</f>
        <v>0</v>
      </c>
      <c r="F50" s="500">
        <f>'Mapa Final'!F40</f>
        <v>0</v>
      </c>
      <c r="G50" s="500">
        <f>'Mapa Final'!G40</f>
        <v>0</v>
      </c>
      <c r="H50" s="521">
        <f>'Mapa Final'!I40</f>
        <v>0</v>
      </c>
      <c r="I50" s="524">
        <f>'Mapa Final'!L40</f>
        <v>0</v>
      </c>
      <c r="J50" s="527">
        <f>'Mapa Final'!N40</f>
        <v>0</v>
      </c>
      <c r="K50" s="512">
        <f>'Mapa Final'!AA40</f>
        <v>0</v>
      </c>
      <c r="L50" s="512">
        <f>'Mapa Final'!AE40</f>
        <v>0</v>
      </c>
      <c r="M50" s="509">
        <f>'Mapa Final'!AG40</f>
        <v>0</v>
      </c>
      <c r="N50" s="512">
        <f>'Mapa Final'!AH40</f>
        <v>0</v>
      </c>
      <c r="O50" s="518"/>
      <c r="P50" s="518"/>
      <c r="Q50" s="518"/>
      <c r="R50" s="518"/>
      <c r="S50" s="518"/>
      <c r="T50" s="518"/>
    </row>
    <row r="51" spans="1:20">
      <c r="A51" s="495"/>
      <c r="B51" s="532"/>
      <c r="C51" s="498"/>
      <c r="D51" s="498"/>
      <c r="E51" s="501"/>
      <c r="F51" s="501"/>
      <c r="G51" s="501"/>
      <c r="H51" s="522"/>
      <c r="I51" s="525"/>
      <c r="J51" s="528"/>
      <c r="K51" s="513"/>
      <c r="L51" s="513"/>
      <c r="M51" s="510"/>
      <c r="N51" s="513"/>
      <c r="O51" s="519"/>
      <c r="P51" s="519"/>
      <c r="Q51" s="519"/>
      <c r="R51" s="519"/>
      <c r="S51" s="519"/>
      <c r="T51" s="519"/>
    </row>
    <row r="52" spans="1:20">
      <c r="A52" s="495"/>
      <c r="B52" s="532"/>
      <c r="C52" s="498"/>
      <c r="D52" s="498"/>
      <c r="E52" s="501"/>
      <c r="F52" s="501"/>
      <c r="G52" s="501"/>
      <c r="H52" s="522"/>
      <c r="I52" s="525"/>
      <c r="J52" s="528"/>
      <c r="K52" s="513"/>
      <c r="L52" s="513"/>
      <c r="M52" s="510"/>
      <c r="N52" s="513"/>
      <c r="O52" s="519"/>
      <c r="P52" s="519"/>
      <c r="Q52" s="519"/>
      <c r="R52" s="519"/>
      <c r="S52" s="519"/>
      <c r="T52" s="519"/>
    </row>
    <row r="53" spans="1:20">
      <c r="A53" s="495"/>
      <c r="B53" s="532"/>
      <c r="C53" s="498"/>
      <c r="D53" s="498"/>
      <c r="E53" s="501"/>
      <c r="F53" s="501"/>
      <c r="G53" s="501"/>
      <c r="H53" s="522"/>
      <c r="I53" s="525"/>
      <c r="J53" s="528"/>
      <c r="K53" s="513"/>
      <c r="L53" s="513"/>
      <c r="M53" s="510"/>
      <c r="N53" s="513"/>
      <c r="O53" s="519"/>
      <c r="P53" s="519"/>
      <c r="Q53" s="519"/>
      <c r="R53" s="519"/>
      <c r="S53" s="519"/>
      <c r="T53" s="519"/>
    </row>
    <row r="54" spans="1:20" ht="15.75" thickBot="1">
      <c r="A54" s="496"/>
      <c r="B54" s="533"/>
      <c r="C54" s="499"/>
      <c r="D54" s="499"/>
      <c r="E54" s="502"/>
      <c r="F54" s="502"/>
      <c r="G54" s="502"/>
      <c r="H54" s="523"/>
      <c r="I54" s="526"/>
      <c r="J54" s="529"/>
      <c r="K54" s="514"/>
      <c r="L54" s="514"/>
      <c r="M54" s="511"/>
      <c r="N54" s="514"/>
      <c r="O54" s="520"/>
      <c r="P54" s="520"/>
      <c r="Q54" s="520"/>
      <c r="R54" s="520"/>
      <c r="S54" s="520"/>
      <c r="T54" s="520"/>
    </row>
    <row r="55" spans="1:20">
      <c r="A55" s="494">
        <f>'Mapa Final'!A45</f>
        <v>0</v>
      </c>
      <c r="B55" s="530">
        <f>'Mapa Final'!B45</f>
        <v>0</v>
      </c>
      <c r="C55" s="497">
        <f>'Mapa Final'!C45</f>
        <v>0</v>
      </c>
      <c r="D55" s="497">
        <f>'Mapa Final'!D45</f>
        <v>0</v>
      </c>
      <c r="E55" s="500">
        <f>'Mapa Final'!E45</f>
        <v>0</v>
      </c>
      <c r="F55" s="500">
        <f>'Mapa Final'!F45</f>
        <v>0</v>
      </c>
      <c r="G55" s="500">
        <f>'Mapa Final'!G45</f>
        <v>0</v>
      </c>
      <c r="H55" s="521">
        <f>'Mapa Final'!I45</f>
        <v>0</v>
      </c>
      <c r="I55" s="524">
        <f>'Mapa Final'!L45</f>
        <v>0</v>
      </c>
      <c r="J55" s="527">
        <f>'Mapa Final'!N45</f>
        <v>0</v>
      </c>
      <c r="K55" s="512">
        <f>'Mapa Final'!AA45</f>
        <v>0</v>
      </c>
      <c r="L55" s="512">
        <f>'Mapa Final'!AE45</f>
        <v>0</v>
      </c>
      <c r="M55" s="509">
        <f>'Mapa Final'!AG45</f>
        <v>0</v>
      </c>
      <c r="N55" s="512">
        <f>'Mapa Final'!AH45</f>
        <v>0</v>
      </c>
      <c r="O55" s="518"/>
      <c r="P55" s="518"/>
      <c r="Q55" s="518"/>
      <c r="R55" s="518"/>
      <c r="S55" s="518"/>
      <c r="T55" s="518"/>
    </row>
    <row r="56" spans="1:20">
      <c r="A56" s="495"/>
      <c r="B56" s="532"/>
      <c r="C56" s="498"/>
      <c r="D56" s="498"/>
      <c r="E56" s="501"/>
      <c r="F56" s="501"/>
      <c r="G56" s="501"/>
      <c r="H56" s="522"/>
      <c r="I56" s="525"/>
      <c r="J56" s="528"/>
      <c r="K56" s="513"/>
      <c r="L56" s="513"/>
      <c r="M56" s="510"/>
      <c r="N56" s="513"/>
      <c r="O56" s="519"/>
      <c r="P56" s="519"/>
      <c r="Q56" s="519"/>
      <c r="R56" s="519"/>
      <c r="S56" s="519"/>
      <c r="T56" s="519"/>
    </row>
    <row r="57" spans="1:20">
      <c r="A57" s="495"/>
      <c r="B57" s="532"/>
      <c r="C57" s="498"/>
      <c r="D57" s="498"/>
      <c r="E57" s="501"/>
      <c r="F57" s="501"/>
      <c r="G57" s="501"/>
      <c r="H57" s="522"/>
      <c r="I57" s="525"/>
      <c r="J57" s="528"/>
      <c r="K57" s="513"/>
      <c r="L57" s="513"/>
      <c r="M57" s="510"/>
      <c r="N57" s="513"/>
      <c r="O57" s="519"/>
      <c r="P57" s="519"/>
      <c r="Q57" s="519"/>
      <c r="R57" s="519"/>
      <c r="S57" s="519"/>
      <c r="T57" s="519"/>
    </row>
    <row r="58" spans="1:20">
      <c r="A58" s="495"/>
      <c r="B58" s="532"/>
      <c r="C58" s="498"/>
      <c r="D58" s="498"/>
      <c r="E58" s="501"/>
      <c r="F58" s="501"/>
      <c r="G58" s="501"/>
      <c r="H58" s="522"/>
      <c r="I58" s="525"/>
      <c r="J58" s="528"/>
      <c r="K58" s="513"/>
      <c r="L58" s="513"/>
      <c r="M58" s="510"/>
      <c r="N58" s="513"/>
      <c r="O58" s="519"/>
      <c r="P58" s="519"/>
      <c r="Q58" s="519"/>
      <c r="R58" s="519"/>
      <c r="S58" s="519"/>
      <c r="T58" s="519"/>
    </row>
    <row r="59" spans="1:20" ht="15.75" thickBot="1">
      <c r="A59" s="496"/>
      <c r="B59" s="533"/>
      <c r="C59" s="499"/>
      <c r="D59" s="499"/>
      <c r="E59" s="502"/>
      <c r="F59" s="502"/>
      <c r="G59" s="502"/>
      <c r="H59" s="523"/>
      <c r="I59" s="526"/>
      <c r="J59" s="529"/>
      <c r="K59" s="514"/>
      <c r="L59" s="514"/>
      <c r="M59" s="511"/>
      <c r="N59" s="514"/>
      <c r="O59" s="520"/>
      <c r="P59" s="520"/>
      <c r="Q59" s="520"/>
      <c r="R59" s="520"/>
      <c r="S59" s="520"/>
      <c r="T59" s="520"/>
    </row>
  </sheetData>
  <mergeCells count="21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A40:A44"/>
    <mergeCell ref="C40:C44"/>
    <mergeCell ref="D40:D44"/>
    <mergeCell ref="E40:E44"/>
    <mergeCell ref="F40:F44"/>
    <mergeCell ref="G40:G44"/>
    <mergeCell ref="H40:H44"/>
    <mergeCell ref="I40:I44"/>
    <mergeCell ref="J40:J44"/>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zoomScale="71" zoomScaleNormal="71" workbookViewId="0">
      <selection activeCell="D10" sqref="D10:D14"/>
    </sheetView>
  </sheetViews>
  <sheetFormatPr baseColWidth="10" defaultColWidth="11.42578125" defaultRowHeight="15"/>
  <cols>
    <col min="1" max="2" width="18.42578125" style="82" customWidth="1"/>
    <col min="3" max="3" width="15.5703125" customWidth="1"/>
    <col min="4" max="4" width="27.5703125" style="82" customWidth="1"/>
    <col min="5" max="5" width="18" style="189" customWidth="1"/>
    <col min="6" max="6" width="40.140625" customWidth="1"/>
    <col min="7" max="7" width="20.42578125" customWidth="1"/>
    <col min="8" max="8" width="10.42578125" style="190" customWidth="1"/>
    <col min="9" max="9" width="11.42578125" style="190" customWidth="1"/>
    <col min="10" max="10" width="10.140625" style="191" customWidth="1"/>
    <col min="11" max="11" width="11.42578125" style="190" customWidth="1"/>
    <col min="12" max="12" width="10.85546875" style="190" customWidth="1"/>
    <col min="13" max="13" width="18.28515625" style="190"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20"/>
  </cols>
  <sheetData>
    <row r="1" spans="1:278" s="159" customFormat="1" ht="16.5" customHeight="1">
      <c r="A1" s="371"/>
      <c r="B1" s="372"/>
      <c r="C1" s="372"/>
      <c r="D1" s="483" t="s">
        <v>379</v>
      </c>
      <c r="E1" s="483"/>
      <c r="F1" s="483"/>
      <c r="G1" s="483"/>
      <c r="H1" s="483"/>
      <c r="I1" s="483"/>
      <c r="J1" s="483"/>
      <c r="K1" s="483"/>
      <c r="L1" s="483"/>
      <c r="M1" s="483"/>
      <c r="N1" s="483"/>
      <c r="O1" s="483"/>
      <c r="P1" s="483"/>
      <c r="Q1" s="484"/>
      <c r="R1" s="363" t="s">
        <v>67</v>
      </c>
      <c r="S1" s="363"/>
      <c r="T1" s="363"/>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c r="FH1" s="158"/>
      <c r="FI1" s="158"/>
      <c r="FJ1" s="158"/>
      <c r="FK1" s="158"/>
      <c r="FL1" s="158"/>
      <c r="FM1" s="158"/>
      <c r="FN1" s="158"/>
      <c r="FO1" s="158"/>
      <c r="FP1" s="158"/>
      <c r="FQ1" s="158"/>
      <c r="FR1" s="158"/>
      <c r="FS1" s="158"/>
      <c r="FT1" s="158"/>
      <c r="FU1" s="158"/>
      <c r="FV1" s="158"/>
      <c r="FW1" s="158"/>
      <c r="FX1" s="158"/>
      <c r="FY1" s="158"/>
      <c r="FZ1" s="158"/>
      <c r="GA1" s="158"/>
      <c r="GB1" s="158"/>
      <c r="GC1" s="158"/>
      <c r="GD1" s="158"/>
      <c r="GE1" s="158"/>
      <c r="GF1" s="158"/>
      <c r="GG1" s="158"/>
      <c r="GH1" s="158"/>
      <c r="GI1" s="158"/>
      <c r="GJ1" s="158"/>
      <c r="GK1" s="158"/>
      <c r="GL1" s="158"/>
      <c r="GM1" s="158"/>
      <c r="GN1" s="158"/>
      <c r="GO1" s="158"/>
      <c r="GP1" s="158"/>
      <c r="GQ1" s="158"/>
      <c r="GR1" s="158"/>
      <c r="GS1" s="158"/>
      <c r="GT1" s="158"/>
      <c r="GU1" s="158"/>
      <c r="GV1" s="158"/>
      <c r="GW1" s="158"/>
      <c r="GX1" s="158"/>
      <c r="GY1" s="158"/>
      <c r="GZ1" s="158"/>
      <c r="HA1" s="158"/>
      <c r="HB1" s="158"/>
      <c r="HC1" s="158"/>
      <c r="HD1" s="158"/>
      <c r="HE1" s="158"/>
      <c r="HF1" s="158"/>
      <c r="HG1" s="158"/>
      <c r="HH1" s="158"/>
      <c r="HI1" s="158"/>
      <c r="HJ1" s="158"/>
      <c r="HK1" s="158"/>
      <c r="HL1" s="158"/>
      <c r="HM1" s="158"/>
      <c r="HN1" s="158"/>
      <c r="HO1" s="158"/>
      <c r="HP1" s="158"/>
      <c r="HQ1" s="158"/>
      <c r="HR1" s="158"/>
      <c r="HS1" s="158"/>
      <c r="HT1" s="158"/>
      <c r="HU1" s="158"/>
      <c r="HV1" s="158"/>
      <c r="HW1" s="158"/>
      <c r="HX1" s="158"/>
      <c r="HY1" s="158"/>
      <c r="HZ1" s="158"/>
      <c r="IA1" s="158"/>
      <c r="IB1" s="158"/>
      <c r="IC1" s="158"/>
      <c r="ID1" s="158"/>
      <c r="IE1" s="158"/>
      <c r="IF1" s="158"/>
      <c r="IG1" s="158"/>
      <c r="IH1" s="158"/>
      <c r="II1" s="158"/>
      <c r="IJ1" s="158"/>
      <c r="IK1" s="158"/>
      <c r="IL1" s="158"/>
      <c r="IM1" s="158"/>
      <c r="IN1" s="158"/>
      <c r="IO1" s="158"/>
      <c r="IP1" s="158"/>
      <c r="IQ1" s="158"/>
      <c r="IR1" s="158"/>
      <c r="IS1" s="158"/>
      <c r="IT1" s="158"/>
      <c r="IU1" s="158"/>
      <c r="IV1" s="158"/>
      <c r="IW1" s="158"/>
      <c r="IX1" s="158"/>
      <c r="IY1" s="158"/>
      <c r="IZ1" s="158"/>
      <c r="JA1" s="158"/>
      <c r="JB1" s="158"/>
      <c r="JC1" s="158"/>
      <c r="JD1" s="158"/>
      <c r="JE1" s="158"/>
      <c r="JF1" s="158"/>
      <c r="JG1" s="158"/>
      <c r="JH1" s="158"/>
      <c r="JI1" s="158"/>
      <c r="JJ1" s="158"/>
      <c r="JK1" s="158"/>
      <c r="JL1" s="158"/>
      <c r="JM1" s="158"/>
      <c r="JN1" s="158"/>
      <c r="JO1" s="158"/>
      <c r="JP1" s="158"/>
      <c r="JQ1" s="158"/>
      <c r="JR1" s="158"/>
    </row>
    <row r="2" spans="1:278" s="159" customFormat="1" ht="39.75" customHeight="1">
      <c r="A2" s="373"/>
      <c r="B2" s="374"/>
      <c r="C2" s="374"/>
      <c r="D2" s="485"/>
      <c r="E2" s="485"/>
      <c r="F2" s="485"/>
      <c r="G2" s="485"/>
      <c r="H2" s="485"/>
      <c r="I2" s="485"/>
      <c r="J2" s="485"/>
      <c r="K2" s="485"/>
      <c r="L2" s="485"/>
      <c r="M2" s="485"/>
      <c r="N2" s="485"/>
      <c r="O2" s="485"/>
      <c r="P2" s="485"/>
      <c r="Q2" s="486"/>
      <c r="R2" s="363"/>
      <c r="S2" s="363"/>
      <c r="T2" s="363"/>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row>
    <row r="3" spans="1:278" s="159" customFormat="1" ht="3" customHeight="1">
      <c r="A3" s="2"/>
      <c r="B3" s="2"/>
      <c r="C3" s="204"/>
      <c r="D3" s="485"/>
      <c r="E3" s="485"/>
      <c r="F3" s="485"/>
      <c r="G3" s="485"/>
      <c r="H3" s="485"/>
      <c r="I3" s="485"/>
      <c r="J3" s="485"/>
      <c r="K3" s="485"/>
      <c r="L3" s="485"/>
      <c r="M3" s="485"/>
      <c r="N3" s="485"/>
      <c r="O3" s="485"/>
      <c r="P3" s="485"/>
      <c r="Q3" s="486"/>
      <c r="R3" s="363"/>
      <c r="S3" s="363"/>
      <c r="T3" s="363"/>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row>
    <row r="4" spans="1:278" s="159" customFormat="1" ht="41.25" customHeight="1">
      <c r="A4" s="364" t="s">
        <v>0</v>
      </c>
      <c r="B4" s="365"/>
      <c r="C4" s="366"/>
      <c r="D4" s="367" t="str">
        <f>'Mapa Final'!D4</f>
        <v>Gestión de la Formación Judicial</v>
      </c>
      <c r="E4" s="368"/>
      <c r="F4" s="368"/>
      <c r="G4" s="368"/>
      <c r="H4" s="368"/>
      <c r="I4" s="368"/>
      <c r="J4" s="368"/>
      <c r="K4" s="368"/>
      <c r="L4" s="368"/>
      <c r="M4" s="368"/>
      <c r="N4" s="369"/>
      <c r="O4" s="370"/>
      <c r="P4" s="370"/>
      <c r="Q4" s="370"/>
      <c r="R4" s="1"/>
      <c r="S4" s="1"/>
      <c r="T4" s="1"/>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row>
    <row r="5" spans="1:278" s="159" customFormat="1" ht="52.5" customHeight="1">
      <c r="A5" s="364" t="s">
        <v>1</v>
      </c>
      <c r="B5" s="365"/>
      <c r="C5" s="366"/>
      <c r="D5" s="375"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376"/>
      <c r="F5" s="376"/>
      <c r="G5" s="376"/>
      <c r="H5" s="376"/>
      <c r="I5" s="376"/>
      <c r="J5" s="376"/>
      <c r="K5" s="376"/>
      <c r="L5" s="376"/>
      <c r="M5" s="376"/>
      <c r="N5" s="377"/>
      <c r="O5" s="1"/>
      <c r="P5" s="1"/>
      <c r="Q5" s="1"/>
      <c r="R5" s="1"/>
      <c r="S5" s="1"/>
      <c r="T5" s="1"/>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c r="GZ5" s="158"/>
      <c r="HA5" s="158"/>
      <c r="HB5" s="158"/>
      <c r="HC5" s="158"/>
      <c r="HD5" s="158"/>
      <c r="HE5" s="158"/>
      <c r="HF5" s="158"/>
      <c r="HG5" s="158"/>
      <c r="HH5" s="158"/>
      <c r="HI5" s="158"/>
      <c r="HJ5" s="158"/>
      <c r="HK5" s="158"/>
      <c r="HL5" s="158"/>
      <c r="HM5" s="158"/>
      <c r="HN5" s="158"/>
      <c r="HO5" s="158"/>
      <c r="HP5" s="158"/>
      <c r="HQ5" s="158"/>
      <c r="HR5" s="158"/>
      <c r="HS5" s="158"/>
      <c r="HT5" s="158"/>
      <c r="HU5" s="158"/>
      <c r="HV5" s="158"/>
      <c r="HW5" s="158"/>
      <c r="HX5" s="158"/>
      <c r="HY5" s="158"/>
      <c r="HZ5" s="158"/>
      <c r="IA5" s="158"/>
      <c r="IB5" s="158"/>
      <c r="IC5" s="158"/>
      <c r="ID5" s="158"/>
      <c r="IE5" s="158"/>
      <c r="IF5" s="158"/>
      <c r="IG5" s="158"/>
      <c r="IH5" s="158"/>
      <c r="II5" s="158"/>
      <c r="IJ5" s="158"/>
      <c r="IK5" s="158"/>
      <c r="IL5" s="158"/>
      <c r="IM5" s="158"/>
      <c r="IN5" s="158"/>
      <c r="IO5" s="158"/>
      <c r="IP5" s="158"/>
      <c r="IQ5" s="158"/>
      <c r="IR5" s="158"/>
      <c r="IS5" s="158"/>
      <c r="IT5" s="158"/>
      <c r="IU5" s="158"/>
      <c r="IV5" s="158"/>
      <c r="IW5" s="158"/>
      <c r="IX5" s="158"/>
      <c r="IY5" s="158"/>
      <c r="IZ5" s="158"/>
      <c r="JA5" s="158"/>
      <c r="JB5" s="158"/>
      <c r="JC5" s="158"/>
      <c r="JD5" s="158"/>
      <c r="JE5" s="158"/>
      <c r="JF5" s="158"/>
      <c r="JG5" s="158"/>
      <c r="JH5" s="158"/>
      <c r="JI5" s="158"/>
      <c r="JJ5" s="158"/>
      <c r="JK5" s="158"/>
      <c r="JL5" s="158"/>
      <c r="JM5" s="158"/>
      <c r="JN5" s="158"/>
      <c r="JO5" s="158"/>
      <c r="JP5" s="158"/>
      <c r="JQ5" s="158"/>
      <c r="JR5" s="158"/>
    </row>
    <row r="6" spans="1:278" s="159" customFormat="1" ht="32.25" customHeight="1" thickBot="1">
      <c r="A6" s="364" t="s">
        <v>2</v>
      </c>
      <c r="B6" s="365"/>
      <c r="C6" s="366"/>
      <c r="D6" s="375" t="str">
        <f>'Mapa Final'!D6</f>
        <v xml:space="preserve">Nivel Central </v>
      </c>
      <c r="E6" s="376"/>
      <c r="F6" s="376"/>
      <c r="G6" s="376"/>
      <c r="H6" s="376"/>
      <c r="I6" s="376"/>
      <c r="J6" s="376"/>
      <c r="K6" s="376"/>
      <c r="L6" s="376"/>
      <c r="M6" s="376"/>
      <c r="N6" s="377"/>
      <c r="O6" s="1"/>
      <c r="P6" s="1"/>
      <c r="Q6" s="1"/>
      <c r="R6" s="1"/>
      <c r="S6" s="1"/>
      <c r="T6" s="1"/>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c r="GH6" s="158"/>
      <c r="GI6" s="158"/>
      <c r="GJ6" s="158"/>
      <c r="GK6" s="158"/>
      <c r="GL6" s="158"/>
      <c r="GM6" s="158"/>
      <c r="GN6" s="158"/>
      <c r="GO6" s="158"/>
      <c r="GP6" s="158"/>
      <c r="GQ6" s="158"/>
      <c r="GR6" s="158"/>
      <c r="GS6" s="158"/>
      <c r="GT6" s="158"/>
      <c r="GU6" s="158"/>
      <c r="GV6" s="158"/>
      <c r="GW6" s="158"/>
      <c r="GX6" s="158"/>
      <c r="GY6" s="158"/>
      <c r="GZ6" s="158"/>
      <c r="HA6" s="158"/>
      <c r="HB6" s="158"/>
      <c r="HC6" s="158"/>
      <c r="HD6" s="158"/>
      <c r="HE6" s="158"/>
      <c r="HF6" s="158"/>
      <c r="HG6" s="158"/>
      <c r="HH6" s="158"/>
      <c r="HI6" s="158"/>
      <c r="HJ6" s="158"/>
      <c r="HK6" s="158"/>
      <c r="HL6" s="158"/>
      <c r="HM6" s="158"/>
      <c r="HN6" s="158"/>
      <c r="HO6" s="158"/>
      <c r="HP6" s="158"/>
      <c r="HQ6" s="158"/>
      <c r="HR6" s="158"/>
      <c r="HS6" s="158"/>
      <c r="HT6" s="158"/>
      <c r="HU6" s="158"/>
      <c r="HV6" s="158"/>
      <c r="HW6" s="158"/>
      <c r="HX6" s="158"/>
      <c r="HY6" s="158"/>
      <c r="HZ6" s="158"/>
      <c r="IA6" s="158"/>
      <c r="IB6" s="158"/>
      <c r="IC6" s="158"/>
      <c r="ID6" s="158"/>
      <c r="IE6" s="158"/>
      <c r="IF6" s="158"/>
      <c r="IG6" s="158"/>
      <c r="IH6" s="158"/>
      <c r="II6" s="158"/>
      <c r="IJ6" s="158"/>
      <c r="IK6" s="158"/>
      <c r="IL6" s="158"/>
      <c r="IM6" s="158"/>
      <c r="IN6" s="158"/>
      <c r="IO6" s="158"/>
      <c r="IP6" s="158"/>
      <c r="IQ6" s="158"/>
      <c r="IR6" s="158"/>
      <c r="IS6" s="158"/>
      <c r="IT6" s="158"/>
      <c r="IU6" s="158"/>
      <c r="IV6" s="158"/>
      <c r="IW6" s="158"/>
      <c r="IX6" s="158"/>
      <c r="IY6" s="158"/>
      <c r="IZ6" s="158"/>
      <c r="JA6" s="158"/>
      <c r="JB6" s="158"/>
      <c r="JC6" s="158"/>
      <c r="JD6" s="158"/>
      <c r="JE6" s="158"/>
      <c r="JF6" s="158"/>
      <c r="JG6" s="158"/>
      <c r="JH6" s="158"/>
      <c r="JI6" s="158"/>
      <c r="JJ6" s="158"/>
      <c r="JK6" s="158"/>
      <c r="JL6" s="158"/>
      <c r="JM6" s="158"/>
      <c r="JN6" s="158"/>
      <c r="JO6" s="158"/>
      <c r="JP6" s="158"/>
      <c r="JQ6" s="158"/>
      <c r="JR6" s="158"/>
    </row>
    <row r="7" spans="1:278" s="185" customFormat="1" ht="38.25" customHeight="1" thickTop="1" thickBot="1">
      <c r="A7" s="478" t="s">
        <v>354</v>
      </c>
      <c r="B7" s="479"/>
      <c r="C7" s="479"/>
      <c r="D7" s="479"/>
      <c r="E7" s="479"/>
      <c r="F7" s="480"/>
      <c r="G7" s="192"/>
      <c r="H7" s="481" t="s">
        <v>355</v>
      </c>
      <c r="I7" s="481"/>
      <c r="J7" s="481"/>
      <c r="K7" s="481" t="s">
        <v>356</v>
      </c>
      <c r="L7" s="481"/>
      <c r="M7" s="481"/>
      <c r="N7" s="482" t="s">
        <v>357</v>
      </c>
      <c r="O7" s="487" t="s">
        <v>358</v>
      </c>
      <c r="P7" s="489" t="s">
        <v>359</v>
      </c>
      <c r="Q7" s="490"/>
      <c r="R7" s="489" t="s">
        <v>360</v>
      </c>
      <c r="S7" s="490"/>
      <c r="T7" s="491" t="s">
        <v>382</v>
      </c>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c r="CN7" s="198"/>
      <c r="CO7" s="198"/>
      <c r="CP7" s="198"/>
      <c r="CQ7" s="198"/>
      <c r="CR7" s="198"/>
      <c r="CS7" s="198"/>
      <c r="CT7" s="198"/>
      <c r="CU7" s="198"/>
      <c r="CV7" s="198"/>
      <c r="CW7" s="198"/>
      <c r="CX7" s="198"/>
      <c r="CY7" s="198"/>
      <c r="CZ7" s="198"/>
      <c r="DA7" s="198"/>
      <c r="DB7" s="198"/>
      <c r="DC7" s="198"/>
      <c r="DD7" s="198"/>
      <c r="DE7" s="198"/>
      <c r="DF7" s="198"/>
      <c r="DG7" s="198"/>
      <c r="DH7" s="198"/>
      <c r="DI7" s="198"/>
      <c r="DJ7" s="198"/>
      <c r="DK7" s="198"/>
      <c r="DL7" s="198"/>
      <c r="DM7" s="198"/>
      <c r="DN7" s="198"/>
      <c r="DO7" s="198"/>
      <c r="DP7" s="198"/>
      <c r="DQ7" s="198"/>
      <c r="DR7" s="198"/>
      <c r="DS7" s="198"/>
      <c r="DT7" s="198"/>
      <c r="DU7" s="198"/>
      <c r="DV7" s="198"/>
      <c r="DW7" s="198"/>
      <c r="DX7" s="198"/>
      <c r="DY7" s="198"/>
      <c r="DZ7" s="198"/>
      <c r="EA7" s="198"/>
      <c r="EB7" s="198"/>
      <c r="EC7" s="198"/>
      <c r="ED7" s="198"/>
      <c r="EE7" s="198"/>
      <c r="EF7" s="198"/>
      <c r="EG7" s="198"/>
      <c r="EH7" s="198"/>
      <c r="EI7" s="198"/>
      <c r="EJ7" s="198"/>
      <c r="EK7" s="198"/>
      <c r="EL7" s="198"/>
      <c r="EM7" s="198"/>
      <c r="EN7" s="198"/>
      <c r="EO7" s="198"/>
      <c r="EP7" s="198"/>
      <c r="EQ7" s="198"/>
      <c r="ER7" s="198"/>
      <c r="ES7" s="198"/>
      <c r="ET7" s="198"/>
      <c r="EU7" s="198"/>
      <c r="EV7" s="198"/>
      <c r="EW7" s="198"/>
      <c r="EX7" s="198"/>
      <c r="EY7" s="198"/>
      <c r="EZ7" s="198"/>
      <c r="FA7" s="198"/>
      <c r="FB7" s="198"/>
      <c r="FC7" s="198"/>
      <c r="FD7" s="198"/>
      <c r="FE7" s="198"/>
      <c r="FF7" s="198"/>
      <c r="FG7" s="198"/>
      <c r="FH7" s="198"/>
      <c r="FI7" s="198"/>
      <c r="FJ7" s="198"/>
      <c r="FK7" s="198"/>
      <c r="FL7" s="198"/>
      <c r="FM7" s="198"/>
      <c r="FN7" s="198"/>
      <c r="FO7" s="198"/>
      <c r="FP7" s="198"/>
      <c r="FQ7" s="198"/>
      <c r="FR7" s="198"/>
      <c r="FS7" s="198"/>
      <c r="FT7" s="198"/>
    </row>
    <row r="8" spans="1:278" s="186" customFormat="1" ht="60.95" customHeight="1" thickTop="1" thickBot="1">
      <c r="A8" s="202" t="s">
        <v>203</v>
      </c>
      <c r="B8" s="202" t="s">
        <v>386</v>
      </c>
      <c r="C8" s="203" t="s">
        <v>8</v>
      </c>
      <c r="D8" s="193" t="s">
        <v>369</v>
      </c>
      <c r="E8" s="205" t="s">
        <v>10</v>
      </c>
      <c r="F8" s="205" t="s">
        <v>11</v>
      </c>
      <c r="G8" s="205" t="s">
        <v>12</v>
      </c>
      <c r="H8" s="195" t="s">
        <v>362</v>
      </c>
      <c r="I8" s="195" t="s">
        <v>38</v>
      </c>
      <c r="J8" s="195" t="s">
        <v>363</v>
      </c>
      <c r="K8" s="195" t="s">
        <v>362</v>
      </c>
      <c r="L8" s="195" t="s">
        <v>364</v>
      </c>
      <c r="M8" s="195" t="s">
        <v>363</v>
      </c>
      <c r="N8" s="482"/>
      <c r="O8" s="488"/>
      <c r="P8" s="196" t="s">
        <v>365</v>
      </c>
      <c r="Q8" s="196" t="s">
        <v>366</v>
      </c>
      <c r="R8" s="196" t="s">
        <v>367</v>
      </c>
      <c r="S8" s="196" t="s">
        <v>368</v>
      </c>
      <c r="T8" s="491"/>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row>
    <row r="9" spans="1:278" s="187" customFormat="1" ht="10.5" customHeight="1" thickTop="1" thickBot="1">
      <c r="A9" s="492"/>
      <c r="B9" s="493"/>
      <c r="C9" s="493"/>
      <c r="D9" s="493"/>
      <c r="E9" s="493"/>
      <c r="F9" s="493"/>
      <c r="G9" s="493"/>
      <c r="H9" s="493"/>
      <c r="I9" s="493"/>
      <c r="J9" s="493"/>
      <c r="K9" s="493"/>
      <c r="L9" s="493"/>
      <c r="M9" s="493"/>
      <c r="N9" s="493"/>
      <c r="T9" s="197"/>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row>
    <row r="10" spans="1:278" s="188" customFormat="1" ht="15" customHeight="1">
      <c r="A10" s="494">
        <f>'Mapa Final'!A10</f>
        <v>1</v>
      </c>
      <c r="B10" s="530" t="str">
        <f>'Mapa Final'!B10</f>
        <v>Incumplimiento</v>
      </c>
      <c r="C10" s="497" t="str">
        <f>'Mapa Final'!C10</f>
        <v>Incumplimiento de las metas establecidas</v>
      </c>
      <c r="D10" s="497" t="str">
        <f>'Mapa Final'!D10</f>
        <v>1. Ausentismo de discentes a los eventos de formación. 
2. Demora en el envío de las convocatorias.
3. Fallas técnicas para el caso de capacitaciones virtuales</v>
      </c>
      <c r="E10" s="500" t="str">
        <f>'Mapa Final'!E10</f>
        <v>Incumplimiento  en la realización de las actividades programadas por la Escuela Judicial para este Distrito.</v>
      </c>
      <c r="F10" s="500" t="str">
        <f>'Mapa Final'!F10</f>
        <v>Posibilidad de incumplimiento en la realización de actividades programadas por la Escuela Judicial</v>
      </c>
      <c r="G10" s="500" t="str">
        <f>'Mapa Final'!G10</f>
        <v>Ejecución y Administración de Procesos</v>
      </c>
      <c r="H10" s="521" t="str">
        <f>'Mapa Final'!I10</f>
        <v>Muy Baja</v>
      </c>
      <c r="I10" s="524" t="str">
        <f>'Mapa Final'!L10</f>
        <v>Leve</v>
      </c>
      <c r="J10" s="527" t="str">
        <f>'Mapa Final'!N10</f>
        <v>Bajo</v>
      </c>
      <c r="K10" s="512" t="str">
        <f>'Mapa Final'!AA10</f>
        <v>Muy Baja</v>
      </c>
      <c r="L10" s="512" t="str">
        <f>'Mapa Final'!AE10</f>
        <v>Leve</v>
      </c>
      <c r="M10" s="509" t="str">
        <f>'Mapa Final'!AG10</f>
        <v>Bajo</v>
      </c>
      <c r="N10" s="512" t="str">
        <f>'Mapa Final'!AH10</f>
        <v>Reducir(mitigar)</v>
      </c>
      <c r="O10" s="518"/>
      <c r="P10" s="518"/>
      <c r="Q10" s="518"/>
      <c r="R10" s="518"/>
      <c r="S10" s="518"/>
      <c r="T10" s="518"/>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row>
    <row r="11" spans="1:278" s="188" customFormat="1" ht="13.5" customHeight="1">
      <c r="A11" s="495"/>
      <c r="B11" s="532"/>
      <c r="C11" s="498"/>
      <c r="D11" s="498"/>
      <c r="E11" s="501"/>
      <c r="F11" s="501"/>
      <c r="G11" s="501"/>
      <c r="H11" s="522"/>
      <c r="I11" s="525"/>
      <c r="J11" s="528"/>
      <c r="K11" s="513"/>
      <c r="L11" s="513"/>
      <c r="M11" s="510"/>
      <c r="N11" s="513"/>
      <c r="O11" s="519"/>
      <c r="P11" s="519"/>
      <c r="Q11" s="519"/>
      <c r="R11" s="519"/>
      <c r="S11" s="519"/>
      <c r="T11" s="519"/>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row>
    <row r="12" spans="1:278" s="188" customFormat="1" ht="13.5" customHeight="1">
      <c r="A12" s="495"/>
      <c r="B12" s="532"/>
      <c r="C12" s="498"/>
      <c r="D12" s="498"/>
      <c r="E12" s="501"/>
      <c r="F12" s="501"/>
      <c r="G12" s="501"/>
      <c r="H12" s="522"/>
      <c r="I12" s="525"/>
      <c r="J12" s="528"/>
      <c r="K12" s="513"/>
      <c r="L12" s="513"/>
      <c r="M12" s="510"/>
      <c r="N12" s="513"/>
      <c r="O12" s="519"/>
      <c r="P12" s="519"/>
      <c r="Q12" s="519"/>
      <c r="R12" s="519"/>
      <c r="S12" s="519"/>
      <c r="T12" s="519"/>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row>
    <row r="13" spans="1:278" s="188" customFormat="1" ht="13.5" customHeight="1">
      <c r="A13" s="495"/>
      <c r="B13" s="532"/>
      <c r="C13" s="498"/>
      <c r="D13" s="498"/>
      <c r="E13" s="501"/>
      <c r="F13" s="501"/>
      <c r="G13" s="501"/>
      <c r="H13" s="522"/>
      <c r="I13" s="525"/>
      <c r="J13" s="528"/>
      <c r="K13" s="513"/>
      <c r="L13" s="513"/>
      <c r="M13" s="510"/>
      <c r="N13" s="513"/>
      <c r="O13" s="519"/>
      <c r="P13" s="519"/>
      <c r="Q13" s="519"/>
      <c r="R13" s="519"/>
      <c r="S13" s="519"/>
      <c r="T13" s="519"/>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c r="DC13" s="201"/>
      <c r="DD13" s="201"/>
      <c r="DE13" s="201"/>
      <c r="DF13" s="201"/>
      <c r="DG13" s="201"/>
      <c r="DH13" s="201"/>
      <c r="DI13" s="201"/>
      <c r="DJ13" s="201"/>
      <c r="DK13" s="201"/>
      <c r="DL13" s="201"/>
      <c r="DM13" s="201"/>
      <c r="DN13" s="201"/>
      <c r="DO13" s="201"/>
      <c r="DP13" s="201"/>
      <c r="DQ13" s="201"/>
      <c r="DR13" s="201"/>
      <c r="DS13" s="201"/>
      <c r="DT13" s="201"/>
      <c r="DU13" s="201"/>
      <c r="DV13" s="201"/>
      <c r="DW13" s="201"/>
      <c r="DX13" s="201"/>
      <c r="DY13" s="201"/>
      <c r="DZ13" s="201"/>
      <c r="EA13" s="201"/>
      <c r="EB13" s="201"/>
      <c r="EC13" s="201"/>
      <c r="ED13" s="201"/>
      <c r="EE13" s="201"/>
      <c r="EF13" s="201"/>
      <c r="EG13" s="201"/>
      <c r="EH13" s="201"/>
      <c r="EI13" s="201"/>
      <c r="EJ13" s="201"/>
      <c r="EK13" s="201"/>
      <c r="EL13" s="201"/>
      <c r="EM13" s="201"/>
      <c r="EN13" s="201"/>
      <c r="EO13" s="201"/>
      <c r="EP13" s="201"/>
      <c r="EQ13" s="201"/>
      <c r="ER13" s="201"/>
      <c r="ES13" s="201"/>
      <c r="ET13" s="201"/>
      <c r="EU13" s="201"/>
      <c r="EV13" s="201"/>
      <c r="EW13" s="201"/>
      <c r="EX13" s="201"/>
      <c r="EY13" s="201"/>
      <c r="EZ13" s="201"/>
      <c r="FA13" s="201"/>
      <c r="FB13" s="201"/>
      <c r="FC13" s="201"/>
      <c r="FD13" s="201"/>
      <c r="FE13" s="201"/>
      <c r="FF13" s="201"/>
      <c r="FG13" s="201"/>
      <c r="FH13" s="201"/>
      <c r="FI13" s="201"/>
      <c r="FJ13" s="201"/>
      <c r="FK13" s="201"/>
      <c r="FL13" s="201"/>
      <c r="FM13" s="201"/>
      <c r="FN13" s="201"/>
      <c r="FO13" s="201"/>
      <c r="FP13" s="201"/>
      <c r="FQ13" s="201"/>
      <c r="FR13" s="201"/>
      <c r="FS13" s="201"/>
      <c r="FT13" s="201"/>
    </row>
    <row r="14" spans="1:278" s="188" customFormat="1" ht="238.5" customHeight="1" thickBot="1">
      <c r="A14" s="496"/>
      <c r="B14" s="533"/>
      <c r="C14" s="499"/>
      <c r="D14" s="499"/>
      <c r="E14" s="502"/>
      <c r="F14" s="502"/>
      <c r="G14" s="502"/>
      <c r="H14" s="523"/>
      <c r="I14" s="526"/>
      <c r="J14" s="529"/>
      <c r="K14" s="514"/>
      <c r="L14" s="514"/>
      <c r="M14" s="511"/>
      <c r="N14" s="514"/>
      <c r="O14" s="520"/>
      <c r="P14" s="520"/>
      <c r="Q14" s="520"/>
      <c r="R14" s="520"/>
      <c r="S14" s="520"/>
      <c r="T14" s="520"/>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row>
    <row r="15" spans="1:278" s="188" customFormat="1" ht="15" customHeight="1">
      <c r="A15" s="494" t="e">
        <f>'Mapa Final'!#REF!</f>
        <v>#REF!</v>
      </c>
      <c r="B15" s="530" t="e">
        <f>'Mapa Final'!#REF!</f>
        <v>#REF!</v>
      </c>
      <c r="C15" s="497" t="e">
        <f>'Mapa Final'!#REF!</f>
        <v>#REF!</v>
      </c>
      <c r="D15" s="497" t="e">
        <f>'Mapa Final'!#REF!</f>
        <v>#REF!</v>
      </c>
      <c r="E15" s="500" t="e">
        <f>'Mapa Final'!#REF!</f>
        <v>#REF!</v>
      </c>
      <c r="F15" s="500" t="e">
        <f>'Mapa Final'!#REF!</f>
        <v>#REF!</v>
      </c>
      <c r="G15" s="500" t="e">
        <f>'Mapa Final'!#REF!</f>
        <v>#REF!</v>
      </c>
      <c r="H15" s="521" t="e">
        <f>'Mapa Final'!#REF!</f>
        <v>#REF!</v>
      </c>
      <c r="I15" s="524" t="e">
        <f>'Mapa Final'!#REF!</f>
        <v>#REF!</v>
      </c>
      <c r="J15" s="527" t="e">
        <f>'Mapa Final'!#REF!</f>
        <v>#REF!</v>
      </c>
      <c r="K15" s="512" t="e">
        <f>'Mapa Final'!#REF!</f>
        <v>#REF!</v>
      </c>
      <c r="L15" s="512" t="e">
        <f>'Mapa Final'!#REF!</f>
        <v>#REF!</v>
      </c>
      <c r="M15" s="509" t="e">
        <f>'Mapa Final'!#REF!</f>
        <v>#REF!</v>
      </c>
      <c r="N15" s="512" t="e">
        <f>'Mapa Final'!#REF!</f>
        <v>#REF!</v>
      </c>
      <c r="O15" s="518"/>
      <c r="P15" s="518"/>
      <c r="Q15" s="518"/>
      <c r="R15" s="518"/>
      <c r="S15" s="518"/>
      <c r="T15" s="518"/>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01"/>
      <c r="DQ15" s="201"/>
      <c r="DR15" s="201"/>
      <c r="DS15" s="201"/>
      <c r="DT15" s="201"/>
      <c r="DU15" s="201"/>
      <c r="DV15" s="201"/>
      <c r="DW15" s="201"/>
      <c r="DX15" s="201"/>
      <c r="DY15" s="201"/>
      <c r="DZ15" s="201"/>
      <c r="EA15" s="201"/>
      <c r="EB15" s="201"/>
      <c r="EC15" s="201"/>
      <c r="ED15" s="201"/>
      <c r="EE15" s="201"/>
      <c r="EF15" s="201"/>
      <c r="EG15" s="201"/>
      <c r="EH15" s="201"/>
      <c r="EI15" s="201"/>
      <c r="EJ15" s="201"/>
      <c r="EK15" s="201"/>
      <c r="EL15" s="201"/>
      <c r="EM15" s="201"/>
      <c r="EN15" s="201"/>
      <c r="EO15" s="201"/>
      <c r="EP15" s="201"/>
      <c r="EQ15" s="201"/>
      <c r="ER15" s="201"/>
      <c r="ES15" s="201"/>
      <c r="ET15" s="201"/>
      <c r="EU15" s="201"/>
      <c r="EV15" s="201"/>
      <c r="EW15" s="201"/>
      <c r="EX15" s="201"/>
      <c r="EY15" s="201"/>
      <c r="EZ15" s="201"/>
      <c r="FA15" s="201"/>
      <c r="FB15" s="201"/>
      <c r="FC15" s="201"/>
      <c r="FD15" s="201"/>
      <c r="FE15" s="201"/>
      <c r="FF15" s="201"/>
      <c r="FG15" s="201"/>
      <c r="FH15" s="201"/>
      <c r="FI15" s="201"/>
      <c r="FJ15" s="201"/>
      <c r="FK15" s="201"/>
      <c r="FL15" s="201"/>
      <c r="FM15" s="201"/>
      <c r="FN15" s="201"/>
      <c r="FO15" s="201"/>
      <c r="FP15" s="201"/>
      <c r="FQ15" s="201"/>
      <c r="FR15" s="201"/>
      <c r="FS15" s="201"/>
      <c r="FT15" s="201"/>
    </row>
    <row r="16" spans="1:278" s="188" customFormat="1" ht="13.5" customHeight="1">
      <c r="A16" s="495"/>
      <c r="B16" s="532"/>
      <c r="C16" s="498"/>
      <c r="D16" s="498"/>
      <c r="E16" s="501"/>
      <c r="F16" s="501"/>
      <c r="G16" s="501"/>
      <c r="H16" s="522"/>
      <c r="I16" s="525"/>
      <c r="J16" s="528"/>
      <c r="K16" s="513"/>
      <c r="L16" s="513"/>
      <c r="M16" s="510"/>
      <c r="N16" s="513"/>
      <c r="O16" s="519"/>
      <c r="P16" s="519"/>
      <c r="Q16" s="519"/>
      <c r="R16" s="519"/>
      <c r="S16" s="519"/>
      <c r="T16" s="519"/>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201"/>
      <c r="DH16" s="201"/>
      <c r="DI16" s="201"/>
      <c r="DJ16" s="201"/>
      <c r="DK16" s="201"/>
      <c r="DL16" s="201"/>
      <c r="DM16" s="201"/>
      <c r="DN16" s="201"/>
      <c r="DO16" s="201"/>
      <c r="DP16" s="201"/>
      <c r="DQ16" s="201"/>
      <c r="DR16" s="201"/>
      <c r="DS16" s="201"/>
      <c r="DT16" s="201"/>
      <c r="DU16" s="201"/>
      <c r="DV16" s="201"/>
      <c r="DW16" s="201"/>
      <c r="DX16" s="201"/>
      <c r="DY16" s="201"/>
      <c r="DZ16" s="201"/>
      <c r="EA16" s="201"/>
      <c r="EB16" s="201"/>
      <c r="EC16" s="201"/>
      <c r="ED16" s="201"/>
      <c r="EE16" s="201"/>
      <c r="EF16" s="201"/>
      <c r="EG16" s="201"/>
      <c r="EH16" s="201"/>
      <c r="EI16" s="201"/>
      <c r="EJ16" s="201"/>
      <c r="EK16" s="201"/>
      <c r="EL16" s="201"/>
      <c r="EM16" s="201"/>
      <c r="EN16" s="201"/>
      <c r="EO16" s="201"/>
      <c r="EP16" s="201"/>
      <c r="EQ16" s="201"/>
      <c r="ER16" s="201"/>
      <c r="ES16" s="201"/>
      <c r="ET16" s="201"/>
      <c r="EU16" s="201"/>
      <c r="EV16" s="201"/>
      <c r="EW16" s="201"/>
      <c r="EX16" s="201"/>
      <c r="EY16" s="201"/>
      <c r="EZ16" s="201"/>
      <c r="FA16" s="201"/>
      <c r="FB16" s="201"/>
      <c r="FC16" s="201"/>
      <c r="FD16" s="201"/>
      <c r="FE16" s="201"/>
      <c r="FF16" s="201"/>
      <c r="FG16" s="201"/>
      <c r="FH16" s="201"/>
      <c r="FI16" s="201"/>
      <c r="FJ16" s="201"/>
      <c r="FK16" s="201"/>
      <c r="FL16" s="201"/>
      <c r="FM16" s="201"/>
      <c r="FN16" s="201"/>
      <c r="FO16" s="201"/>
      <c r="FP16" s="201"/>
      <c r="FQ16" s="201"/>
      <c r="FR16" s="201"/>
      <c r="FS16" s="201"/>
      <c r="FT16" s="201"/>
    </row>
    <row r="17" spans="1:176" s="188" customFormat="1" ht="13.5" customHeight="1">
      <c r="A17" s="495"/>
      <c r="B17" s="532"/>
      <c r="C17" s="498"/>
      <c r="D17" s="498"/>
      <c r="E17" s="501"/>
      <c r="F17" s="501"/>
      <c r="G17" s="501"/>
      <c r="H17" s="522"/>
      <c r="I17" s="525"/>
      <c r="J17" s="528"/>
      <c r="K17" s="513"/>
      <c r="L17" s="513"/>
      <c r="M17" s="510"/>
      <c r="N17" s="513"/>
      <c r="O17" s="519"/>
      <c r="P17" s="519"/>
      <c r="Q17" s="519"/>
      <c r="R17" s="519"/>
      <c r="S17" s="519"/>
      <c r="T17" s="519"/>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BX17" s="201"/>
      <c r="BY17" s="201"/>
      <c r="BZ17" s="201"/>
      <c r="CA17" s="201"/>
      <c r="CB17" s="201"/>
      <c r="CC17" s="201"/>
      <c r="CD17" s="201"/>
      <c r="CE17" s="201"/>
      <c r="CF17" s="201"/>
      <c r="CG17" s="201"/>
      <c r="CH17" s="201"/>
      <c r="CI17" s="201"/>
      <c r="CJ17" s="201"/>
      <c r="CK17" s="201"/>
      <c r="CL17" s="201"/>
      <c r="CM17" s="201"/>
      <c r="CN17" s="201"/>
      <c r="CO17" s="201"/>
      <c r="CP17" s="201"/>
      <c r="CQ17" s="201"/>
      <c r="CR17" s="201"/>
      <c r="CS17" s="201"/>
      <c r="CT17" s="201"/>
      <c r="CU17" s="201"/>
      <c r="CV17" s="201"/>
      <c r="CW17" s="201"/>
      <c r="CX17" s="201"/>
      <c r="CY17" s="201"/>
      <c r="CZ17" s="201"/>
      <c r="DA17" s="201"/>
      <c r="DB17" s="201"/>
      <c r="DC17" s="201"/>
      <c r="DD17" s="201"/>
      <c r="DE17" s="201"/>
      <c r="DF17" s="201"/>
      <c r="DG17" s="201"/>
      <c r="DH17" s="201"/>
      <c r="DI17" s="201"/>
      <c r="DJ17" s="201"/>
      <c r="DK17" s="201"/>
      <c r="DL17" s="201"/>
      <c r="DM17" s="201"/>
      <c r="DN17" s="201"/>
      <c r="DO17" s="201"/>
      <c r="DP17" s="201"/>
      <c r="DQ17" s="201"/>
      <c r="DR17" s="201"/>
      <c r="DS17" s="201"/>
      <c r="DT17" s="201"/>
      <c r="DU17" s="201"/>
      <c r="DV17" s="201"/>
      <c r="DW17" s="201"/>
      <c r="DX17" s="201"/>
      <c r="DY17" s="201"/>
      <c r="DZ17" s="201"/>
      <c r="EA17" s="201"/>
      <c r="EB17" s="201"/>
      <c r="EC17" s="201"/>
      <c r="ED17" s="201"/>
      <c r="EE17" s="201"/>
      <c r="EF17" s="201"/>
      <c r="EG17" s="201"/>
      <c r="EH17" s="201"/>
      <c r="EI17" s="201"/>
      <c r="EJ17" s="201"/>
      <c r="EK17" s="201"/>
      <c r="EL17" s="201"/>
      <c r="EM17" s="201"/>
      <c r="EN17" s="201"/>
      <c r="EO17" s="201"/>
      <c r="EP17" s="201"/>
      <c r="EQ17" s="201"/>
      <c r="ER17" s="201"/>
      <c r="ES17" s="201"/>
      <c r="ET17" s="201"/>
      <c r="EU17" s="201"/>
      <c r="EV17" s="201"/>
      <c r="EW17" s="201"/>
      <c r="EX17" s="201"/>
      <c r="EY17" s="201"/>
      <c r="EZ17" s="201"/>
      <c r="FA17" s="201"/>
      <c r="FB17" s="201"/>
      <c r="FC17" s="201"/>
      <c r="FD17" s="201"/>
      <c r="FE17" s="201"/>
      <c r="FF17" s="201"/>
      <c r="FG17" s="201"/>
      <c r="FH17" s="201"/>
      <c r="FI17" s="201"/>
      <c r="FJ17" s="201"/>
      <c r="FK17" s="201"/>
      <c r="FL17" s="201"/>
      <c r="FM17" s="201"/>
      <c r="FN17" s="201"/>
      <c r="FO17" s="201"/>
      <c r="FP17" s="201"/>
      <c r="FQ17" s="201"/>
      <c r="FR17" s="201"/>
      <c r="FS17" s="201"/>
      <c r="FT17" s="201"/>
    </row>
    <row r="18" spans="1:176" s="188" customFormat="1" ht="13.5" customHeight="1">
      <c r="A18" s="495"/>
      <c r="B18" s="532"/>
      <c r="C18" s="498"/>
      <c r="D18" s="498"/>
      <c r="E18" s="501"/>
      <c r="F18" s="501"/>
      <c r="G18" s="501"/>
      <c r="H18" s="522"/>
      <c r="I18" s="525"/>
      <c r="J18" s="528"/>
      <c r="K18" s="513"/>
      <c r="L18" s="513"/>
      <c r="M18" s="510"/>
      <c r="N18" s="513"/>
      <c r="O18" s="519"/>
      <c r="P18" s="519"/>
      <c r="Q18" s="519"/>
      <c r="R18" s="519"/>
      <c r="S18" s="519"/>
      <c r="T18" s="519"/>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c r="CC18" s="201"/>
      <c r="CD18" s="201"/>
      <c r="CE18" s="201"/>
      <c r="CF18" s="201"/>
      <c r="CG18" s="201"/>
      <c r="CH18" s="201"/>
      <c r="CI18" s="201"/>
      <c r="CJ18" s="201"/>
      <c r="CK18" s="201"/>
      <c r="CL18" s="201"/>
      <c r="CM18" s="201"/>
      <c r="CN18" s="201"/>
      <c r="CO18" s="201"/>
      <c r="CP18" s="201"/>
      <c r="CQ18" s="201"/>
      <c r="CR18" s="201"/>
      <c r="CS18" s="201"/>
      <c r="CT18" s="201"/>
      <c r="CU18" s="201"/>
      <c r="CV18" s="201"/>
      <c r="CW18" s="201"/>
      <c r="CX18" s="201"/>
      <c r="CY18" s="201"/>
      <c r="CZ18" s="201"/>
      <c r="DA18" s="201"/>
      <c r="DB18" s="201"/>
      <c r="DC18" s="201"/>
      <c r="DD18" s="201"/>
      <c r="DE18" s="201"/>
      <c r="DF18" s="201"/>
      <c r="DG18" s="201"/>
      <c r="DH18" s="201"/>
      <c r="DI18" s="201"/>
      <c r="DJ18" s="201"/>
      <c r="DK18" s="201"/>
      <c r="DL18" s="201"/>
      <c r="DM18" s="201"/>
      <c r="DN18" s="201"/>
      <c r="DO18" s="201"/>
      <c r="DP18" s="201"/>
      <c r="DQ18" s="201"/>
      <c r="DR18" s="201"/>
      <c r="DS18" s="201"/>
      <c r="DT18" s="201"/>
      <c r="DU18" s="201"/>
      <c r="DV18" s="201"/>
      <c r="DW18" s="201"/>
      <c r="DX18" s="201"/>
      <c r="DY18" s="201"/>
      <c r="DZ18" s="201"/>
      <c r="EA18" s="201"/>
      <c r="EB18" s="201"/>
      <c r="EC18" s="201"/>
      <c r="ED18" s="201"/>
      <c r="EE18" s="201"/>
      <c r="EF18" s="201"/>
      <c r="EG18" s="201"/>
      <c r="EH18" s="201"/>
      <c r="EI18" s="201"/>
      <c r="EJ18" s="201"/>
      <c r="EK18" s="201"/>
      <c r="EL18" s="201"/>
      <c r="EM18" s="201"/>
      <c r="EN18" s="201"/>
      <c r="EO18" s="201"/>
      <c r="EP18" s="201"/>
      <c r="EQ18" s="201"/>
      <c r="ER18" s="201"/>
      <c r="ES18" s="201"/>
      <c r="ET18" s="201"/>
      <c r="EU18" s="201"/>
      <c r="EV18" s="201"/>
      <c r="EW18" s="201"/>
      <c r="EX18" s="201"/>
      <c r="EY18" s="201"/>
      <c r="EZ18" s="201"/>
      <c r="FA18" s="201"/>
      <c r="FB18" s="201"/>
      <c r="FC18" s="201"/>
      <c r="FD18" s="201"/>
      <c r="FE18" s="201"/>
      <c r="FF18" s="201"/>
      <c r="FG18" s="201"/>
      <c r="FH18" s="201"/>
      <c r="FI18" s="201"/>
      <c r="FJ18" s="201"/>
      <c r="FK18" s="201"/>
      <c r="FL18" s="201"/>
      <c r="FM18" s="201"/>
      <c r="FN18" s="201"/>
      <c r="FO18" s="201"/>
      <c r="FP18" s="201"/>
      <c r="FQ18" s="201"/>
      <c r="FR18" s="201"/>
      <c r="FS18" s="201"/>
      <c r="FT18" s="201"/>
    </row>
    <row r="19" spans="1:176" s="188" customFormat="1" ht="255.75" customHeight="1" thickBot="1">
      <c r="A19" s="496"/>
      <c r="B19" s="533"/>
      <c r="C19" s="499"/>
      <c r="D19" s="499"/>
      <c r="E19" s="502"/>
      <c r="F19" s="502"/>
      <c r="G19" s="502"/>
      <c r="H19" s="523"/>
      <c r="I19" s="526"/>
      <c r="J19" s="529"/>
      <c r="K19" s="514"/>
      <c r="L19" s="514"/>
      <c r="M19" s="511"/>
      <c r="N19" s="514"/>
      <c r="O19" s="520"/>
      <c r="P19" s="520"/>
      <c r="Q19" s="520"/>
      <c r="R19" s="520"/>
      <c r="S19" s="520"/>
      <c r="T19" s="520"/>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1"/>
      <c r="CI19" s="201"/>
      <c r="CJ19" s="201"/>
      <c r="CK19" s="201"/>
      <c r="CL19" s="201"/>
      <c r="CM19" s="201"/>
      <c r="CN19" s="201"/>
      <c r="CO19" s="201"/>
      <c r="CP19" s="201"/>
      <c r="CQ19" s="201"/>
      <c r="CR19" s="201"/>
      <c r="CS19" s="201"/>
      <c r="CT19" s="201"/>
      <c r="CU19" s="201"/>
      <c r="CV19" s="201"/>
      <c r="CW19" s="201"/>
      <c r="CX19" s="201"/>
      <c r="CY19" s="201"/>
      <c r="CZ19" s="201"/>
      <c r="DA19" s="201"/>
      <c r="DB19" s="201"/>
      <c r="DC19" s="201"/>
      <c r="DD19" s="201"/>
      <c r="DE19" s="201"/>
      <c r="DF19" s="201"/>
      <c r="DG19" s="201"/>
      <c r="DH19" s="201"/>
      <c r="DI19" s="201"/>
      <c r="DJ19" s="201"/>
      <c r="DK19" s="201"/>
      <c r="DL19" s="201"/>
      <c r="DM19" s="201"/>
      <c r="DN19" s="201"/>
      <c r="DO19" s="201"/>
      <c r="DP19" s="201"/>
      <c r="DQ19" s="201"/>
      <c r="DR19" s="201"/>
      <c r="DS19" s="201"/>
      <c r="DT19" s="201"/>
      <c r="DU19" s="201"/>
      <c r="DV19" s="201"/>
      <c r="DW19" s="201"/>
      <c r="DX19" s="201"/>
      <c r="DY19" s="201"/>
      <c r="DZ19" s="201"/>
      <c r="EA19" s="201"/>
      <c r="EB19" s="201"/>
      <c r="EC19" s="201"/>
      <c r="ED19" s="201"/>
      <c r="EE19" s="201"/>
      <c r="EF19" s="201"/>
      <c r="EG19" s="201"/>
      <c r="EH19" s="201"/>
      <c r="EI19" s="201"/>
      <c r="EJ19" s="201"/>
      <c r="EK19" s="201"/>
      <c r="EL19" s="201"/>
      <c r="EM19" s="201"/>
      <c r="EN19" s="201"/>
      <c r="EO19" s="201"/>
      <c r="EP19" s="201"/>
      <c r="EQ19" s="201"/>
      <c r="ER19" s="201"/>
      <c r="ES19" s="201"/>
      <c r="ET19" s="201"/>
      <c r="EU19" s="201"/>
      <c r="EV19" s="201"/>
      <c r="EW19" s="201"/>
      <c r="EX19" s="201"/>
      <c r="EY19" s="201"/>
      <c r="EZ19" s="201"/>
      <c r="FA19" s="201"/>
      <c r="FB19" s="201"/>
      <c r="FC19" s="201"/>
      <c r="FD19" s="201"/>
      <c r="FE19" s="201"/>
      <c r="FF19" s="201"/>
      <c r="FG19" s="201"/>
      <c r="FH19" s="201"/>
      <c r="FI19" s="201"/>
      <c r="FJ19" s="201"/>
      <c r="FK19" s="201"/>
      <c r="FL19" s="201"/>
      <c r="FM19" s="201"/>
      <c r="FN19" s="201"/>
      <c r="FO19" s="201"/>
      <c r="FP19" s="201"/>
      <c r="FQ19" s="201"/>
      <c r="FR19" s="201"/>
      <c r="FS19" s="201"/>
      <c r="FT19" s="201"/>
    </row>
    <row r="20" spans="1:176">
      <c r="A20" s="494" t="e">
        <f>'Mapa Final'!#REF!</f>
        <v>#REF!</v>
      </c>
      <c r="B20" s="530" t="e">
        <f>'Mapa Final'!#REF!</f>
        <v>#REF!</v>
      </c>
      <c r="C20" s="497" t="e">
        <f>'Mapa Final'!#REF!</f>
        <v>#REF!</v>
      </c>
      <c r="D20" s="497" t="e">
        <f>'Mapa Final'!#REF!</f>
        <v>#REF!</v>
      </c>
      <c r="E20" s="500" t="e">
        <f>'Mapa Final'!#REF!</f>
        <v>#REF!</v>
      </c>
      <c r="F20" s="500" t="e">
        <f>'Mapa Final'!#REF!</f>
        <v>#REF!</v>
      </c>
      <c r="G20" s="500" t="e">
        <f>'Mapa Final'!#REF!</f>
        <v>#REF!</v>
      </c>
      <c r="H20" s="521" t="e">
        <f>'Mapa Final'!#REF!</f>
        <v>#REF!</v>
      </c>
      <c r="I20" s="524" t="e">
        <f>'Mapa Final'!#REF!</f>
        <v>#REF!</v>
      </c>
      <c r="J20" s="527" t="e">
        <f>'Mapa Final'!#REF!</f>
        <v>#REF!</v>
      </c>
      <c r="K20" s="512" t="e">
        <f>'Mapa Final'!#REF!</f>
        <v>#REF!</v>
      </c>
      <c r="L20" s="512" t="e">
        <f>'Mapa Final'!#REF!</f>
        <v>#REF!</v>
      </c>
      <c r="M20" s="509" t="e">
        <f>'Mapa Final'!#REF!</f>
        <v>#REF!</v>
      </c>
      <c r="N20" s="512" t="e">
        <f>'Mapa Final'!#REF!</f>
        <v>#REF!</v>
      </c>
      <c r="O20" s="518"/>
      <c r="P20" s="518"/>
      <c r="Q20" s="518"/>
      <c r="R20" s="518"/>
      <c r="S20" s="518"/>
      <c r="T20" s="518"/>
      <c r="U20" s="201"/>
      <c r="V20" s="201"/>
    </row>
    <row r="21" spans="1:176">
      <c r="A21" s="495"/>
      <c r="B21" s="532"/>
      <c r="C21" s="498"/>
      <c r="D21" s="498"/>
      <c r="E21" s="501"/>
      <c r="F21" s="501"/>
      <c r="G21" s="501"/>
      <c r="H21" s="522"/>
      <c r="I21" s="525"/>
      <c r="J21" s="528"/>
      <c r="K21" s="513"/>
      <c r="L21" s="513"/>
      <c r="M21" s="510"/>
      <c r="N21" s="513"/>
      <c r="O21" s="519"/>
      <c r="P21" s="519"/>
      <c r="Q21" s="519"/>
      <c r="R21" s="519"/>
      <c r="S21" s="519"/>
      <c r="T21" s="519"/>
      <c r="U21" s="201"/>
      <c r="V21" s="201"/>
    </row>
    <row r="22" spans="1:176">
      <c r="A22" s="495"/>
      <c r="B22" s="532"/>
      <c r="C22" s="498"/>
      <c r="D22" s="498"/>
      <c r="E22" s="501"/>
      <c r="F22" s="501"/>
      <c r="G22" s="501"/>
      <c r="H22" s="522"/>
      <c r="I22" s="525"/>
      <c r="J22" s="528"/>
      <c r="K22" s="513"/>
      <c r="L22" s="513"/>
      <c r="M22" s="510"/>
      <c r="N22" s="513"/>
      <c r="O22" s="519"/>
      <c r="P22" s="519"/>
      <c r="Q22" s="519"/>
      <c r="R22" s="519"/>
      <c r="S22" s="519"/>
      <c r="T22" s="519"/>
      <c r="U22" s="201"/>
      <c r="V22" s="201"/>
    </row>
    <row r="23" spans="1:176">
      <c r="A23" s="495"/>
      <c r="B23" s="532"/>
      <c r="C23" s="498"/>
      <c r="D23" s="498"/>
      <c r="E23" s="501"/>
      <c r="F23" s="501"/>
      <c r="G23" s="501"/>
      <c r="H23" s="522"/>
      <c r="I23" s="525"/>
      <c r="J23" s="528"/>
      <c r="K23" s="513"/>
      <c r="L23" s="513"/>
      <c r="M23" s="510"/>
      <c r="N23" s="513"/>
      <c r="O23" s="519"/>
      <c r="P23" s="519"/>
      <c r="Q23" s="519"/>
      <c r="R23" s="519"/>
      <c r="S23" s="519"/>
      <c r="T23" s="519"/>
      <c r="U23" s="201"/>
      <c r="V23" s="201"/>
    </row>
    <row r="24" spans="1:176" ht="307.5" customHeight="1" thickBot="1">
      <c r="A24" s="496"/>
      <c r="B24" s="533"/>
      <c r="C24" s="499"/>
      <c r="D24" s="499"/>
      <c r="E24" s="502"/>
      <c r="F24" s="502"/>
      <c r="G24" s="502"/>
      <c r="H24" s="523"/>
      <c r="I24" s="526"/>
      <c r="J24" s="529"/>
      <c r="K24" s="514"/>
      <c r="L24" s="514"/>
      <c r="M24" s="511"/>
      <c r="N24" s="514"/>
      <c r="O24" s="520"/>
      <c r="P24" s="520"/>
      <c r="Q24" s="520"/>
      <c r="R24" s="520"/>
      <c r="S24" s="520"/>
      <c r="T24" s="520"/>
      <c r="U24" s="201"/>
      <c r="V24" s="201"/>
    </row>
    <row r="25" spans="1:176">
      <c r="A25" s="494">
        <f>'Mapa Final'!A15</f>
        <v>2</v>
      </c>
      <c r="B25" s="530" t="str">
        <f>'Mapa Final'!B15</f>
        <v>Corrupcion</v>
      </c>
      <c r="C25" s="497" t="str">
        <f>'Mapa Final'!C15</f>
        <v>Reputacional(Corrupción)</v>
      </c>
      <c r="D25" s="497" t="str">
        <f>'Mapa Final'!D15</f>
        <v xml:space="preserve">Falta de ética profesional
Intereses particulares
Cometer delitos contra la administración pública como Cohecho, Concusión, prevaricato por acción u omisión. </v>
      </c>
      <c r="E25" s="500" t="str">
        <f>'Mapa Final'!E15</f>
        <v xml:space="preserve">Existencia de interés personal y uso indebido del poder </v>
      </c>
      <c r="F25" s="500" t="str">
        <f>'Mapa Final'!F15</f>
        <v>Falta de Cultura de la legalidad</v>
      </c>
      <c r="G25" s="500" t="str">
        <f>'Mapa Final'!G15</f>
        <v>Relaciones Laborales</v>
      </c>
      <c r="H25" s="521" t="str">
        <f>'Mapa Final'!I15</f>
        <v>Media</v>
      </c>
      <c r="I25" s="524" t="str">
        <f>'Mapa Final'!L15</f>
        <v>Mayor</v>
      </c>
      <c r="J25" s="527" t="str">
        <f>'Mapa Final'!N15</f>
        <v xml:space="preserve">Alto </v>
      </c>
      <c r="K25" s="512" t="str">
        <f>'Mapa Final'!AA15</f>
        <v>Baja</v>
      </c>
      <c r="L25" s="512" t="str">
        <f>'Mapa Final'!AE15</f>
        <v>Mayor</v>
      </c>
      <c r="M25" s="509" t="str">
        <f>'Mapa Final'!AG15</f>
        <v xml:space="preserve">Alto </v>
      </c>
      <c r="N25" s="512" t="str">
        <f>'Mapa Final'!AH15</f>
        <v>Evitar</v>
      </c>
      <c r="O25" s="518"/>
      <c r="P25" s="518"/>
      <c r="Q25" s="518"/>
      <c r="R25" s="518"/>
      <c r="S25" s="518"/>
      <c r="T25" s="518"/>
    </row>
    <row r="26" spans="1:176">
      <c r="A26" s="495"/>
      <c r="B26" s="532"/>
      <c r="C26" s="498"/>
      <c r="D26" s="498"/>
      <c r="E26" s="501"/>
      <c r="F26" s="501"/>
      <c r="G26" s="501"/>
      <c r="H26" s="522"/>
      <c r="I26" s="525"/>
      <c r="J26" s="528"/>
      <c r="K26" s="513"/>
      <c r="L26" s="513"/>
      <c r="M26" s="510"/>
      <c r="N26" s="513"/>
      <c r="O26" s="519"/>
      <c r="P26" s="519"/>
      <c r="Q26" s="519"/>
      <c r="R26" s="519"/>
      <c r="S26" s="519"/>
      <c r="T26" s="519"/>
    </row>
    <row r="27" spans="1:176">
      <c r="A27" s="495"/>
      <c r="B27" s="532"/>
      <c r="C27" s="498"/>
      <c r="D27" s="498"/>
      <c r="E27" s="501"/>
      <c r="F27" s="501"/>
      <c r="G27" s="501"/>
      <c r="H27" s="522"/>
      <c r="I27" s="525"/>
      <c r="J27" s="528"/>
      <c r="K27" s="513"/>
      <c r="L27" s="513"/>
      <c r="M27" s="510"/>
      <c r="N27" s="513"/>
      <c r="O27" s="519"/>
      <c r="P27" s="519"/>
      <c r="Q27" s="519"/>
      <c r="R27" s="519"/>
      <c r="S27" s="519"/>
      <c r="T27" s="519"/>
    </row>
    <row r="28" spans="1:176">
      <c r="A28" s="495"/>
      <c r="B28" s="532"/>
      <c r="C28" s="498"/>
      <c r="D28" s="498"/>
      <c r="E28" s="501"/>
      <c r="F28" s="501"/>
      <c r="G28" s="501"/>
      <c r="H28" s="522"/>
      <c r="I28" s="525"/>
      <c r="J28" s="528"/>
      <c r="K28" s="513"/>
      <c r="L28" s="513"/>
      <c r="M28" s="510"/>
      <c r="N28" s="513"/>
      <c r="O28" s="519"/>
      <c r="P28" s="519"/>
      <c r="Q28" s="519"/>
      <c r="R28" s="519"/>
      <c r="S28" s="519"/>
      <c r="T28" s="519"/>
    </row>
    <row r="29" spans="1:176" ht="277.5" customHeight="1" thickBot="1">
      <c r="A29" s="496"/>
      <c r="B29" s="533"/>
      <c r="C29" s="499"/>
      <c r="D29" s="499"/>
      <c r="E29" s="502"/>
      <c r="F29" s="502"/>
      <c r="G29" s="502"/>
      <c r="H29" s="523"/>
      <c r="I29" s="526"/>
      <c r="J29" s="529"/>
      <c r="K29" s="514"/>
      <c r="L29" s="514"/>
      <c r="M29" s="511"/>
      <c r="N29" s="514"/>
      <c r="O29" s="520"/>
      <c r="P29" s="520"/>
      <c r="Q29" s="520"/>
      <c r="R29" s="520"/>
      <c r="S29" s="520"/>
      <c r="T29" s="520"/>
    </row>
    <row r="30" spans="1:176">
      <c r="A30" s="494">
        <f>'Mapa Final'!A20</f>
        <v>3</v>
      </c>
      <c r="B30" s="530" t="str">
        <f>'Mapa Final'!B20</f>
        <v>Interrupción o demora en el Servicio Público de Administrar  Justicia.</v>
      </c>
      <c r="C30" s="497" t="str">
        <f>'Mapa Final'!C20</f>
        <v>Afectación en la Prestación del Servicio de Justicia</v>
      </c>
      <c r="D30" s="497" t="str">
        <f>'Mapa Final'!D20</f>
        <v>1. Paros que afecten la prestación del servicio.  
2. Huelgas, protestas ciudadana
3. Disturbios o hechos violentos
4.Pandemia
5.Emergencias Ambientales</v>
      </c>
      <c r="E30" s="500" t="str">
        <f>'Mapa Final'!E20</f>
        <v>Suceso de fuerza mayor que imposibilitan la gestión judicial</v>
      </c>
      <c r="F30" s="500" t="str">
        <f>'Mapa Final'!F20</f>
        <v>Posibilidad de  afectación en la Prestación del Servicio de Justicia debido a un suceso de fuerza mayor que imposibilita la gestión judicial</v>
      </c>
      <c r="G30" s="500" t="str">
        <f>'Mapa Final'!G20</f>
        <v>Usuarios, productos y prácticas organizacionales</v>
      </c>
      <c r="H30" s="521" t="str">
        <f>'Mapa Final'!I20</f>
        <v>Baja</v>
      </c>
      <c r="I30" s="524" t="str">
        <f>'Mapa Final'!L20</f>
        <v>Moderado</v>
      </c>
      <c r="J30" s="527" t="str">
        <f>'Mapa Final'!N20</f>
        <v>Moderado</v>
      </c>
      <c r="K30" s="512" t="str">
        <f>'Mapa Final'!AA20</f>
        <v>Baja</v>
      </c>
      <c r="L30" s="512" t="str">
        <f>'Mapa Final'!AE20</f>
        <v>Moderado</v>
      </c>
      <c r="M30" s="509" t="str">
        <f>'Mapa Final'!AG20</f>
        <v>Moderado</v>
      </c>
      <c r="N30" s="512" t="str">
        <f>'Mapa Final'!AH20</f>
        <v>Reducir(mitigar)</v>
      </c>
      <c r="O30" s="518"/>
      <c r="P30" s="518"/>
      <c r="Q30" s="518"/>
      <c r="R30" s="518"/>
      <c r="S30" s="518"/>
      <c r="T30" s="518"/>
    </row>
    <row r="31" spans="1:176">
      <c r="A31" s="495"/>
      <c r="B31" s="532"/>
      <c r="C31" s="498"/>
      <c r="D31" s="498"/>
      <c r="E31" s="501"/>
      <c r="F31" s="501"/>
      <c r="G31" s="501"/>
      <c r="H31" s="522"/>
      <c r="I31" s="525"/>
      <c r="J31" s="528"/>
      <c r="K31" s="513"/>
      <c r="L31" s="513"/>
      <c r="M31" s="510"/>
      <c r="N31" s="513"/>
      <c r="O31" s="519"/>
      <c r="P31" s="519"/>
      <c r="Q31" s="519"/>
      <c r="R31" s="519"/>
      <c r="S31" s="519"/>
      <c r="T31" s="519"/>
    </row>
    <row r="32" spans="1:176">
      <c r="A32" s="495"/>
      <c r="B32" s="532"/>
      <c r="C32" s="498"/>
      <c r="D32" s="498"/>
      <c r="E32" s="501"/>
      <c r="F32" s="501"/>
      <c r="G32" s="501"/>
      <c r="H32" s="522"/>
      <c r="I32" s="525"/>
      <c r="J32" s="528"/>
      <c r="K32" s="513"/>
      <c r="L32" s="513"/>
      <c r="M32" s="510"/>
      <c r="N32" s="513"/>
      <c r="O32" s="519"/>
      <c r="P32" s="519"/>
      <c r="Q32" s="519"/>
      <c r="R32" s="519"/>
      <c r="S32" s="519"/>
      <c r="T32" s="519"/>
    </row>
    <row r="33" spans="1:20">
      <c r="A33" s="495"/>
      <c r="B33" s="532"/>
      <c r="C33" s="498"/>
      <c r="D33" s="498"/>
      <c r="E33" s="501"/>
      <c r="F33" s="501"/>
      <c r="G33" s="501"/>
      <c r="H33" s="522"/>
      <c r="I33" s="525"/>
      <c r="J33" s="528"/>
      <c r="K33" s="513"/>
      <c r="L33" s="513"/>
      <c r="M33" s="510"/>
      <c r="N33" s="513"/>
      <c r="O33" s="519"/>
      <c r="P33" s="519"/>
      <c r="Q33" s="519"/>
      <c r="R33" s="519"/>
      <c r="S33" s="519"/>
      <c r="T33" s="519"/>
    </row>
    <row r="34" spans="1:20" ht="102.75" customHeight="1" thickBot="1">
      <c r="A34" s="496"/>
      <c r="B34" s="533"/>
      <c r="C34" s="499"/>
      <c r="D34" s="499"/>
      <c r="E34" s="502"/>
      <c r="F34" s="502"/>
      <c r="G34" s="502"/>
      <c r="H34" s="523"/>
      <c r="I34" s="526"/>
      <c r="J34" s="529"/>
      <c r="K34" s="514"/>
      <c r="L34" s="514"/>
      <c r="M34" s="511"/>
      <c r="N34" s="514"/>
      <c r="O34" s="520"/>
      <c r="P34" s="520"/>
      <c r="Q34" s="520"/>
      <c r="R34" s="520"/>
      <c r="S34" s="520"/>
      <c r="T34" s="520"/>
    </row>
    <row r="35" spans="1:20">
      <c r="A35" s="494">
        <f>'Mapa Final'!A25</f>
        <v>4</v>
      </c>
      <c r="B35" s="530" t="str">
        <f>'Mapa Final'!B25</f>
        <v>Inaplicabilidad de la normavidad ambiental vigente</v>
      </c>
      <c r="C35" s="497" t="str">
        <f>'Mapa Final'!C25</f>
        <v xml:space="preserve"> Afectación Ambiental</v>
      </c>
      <c r="D35" s="497" t="str">
        <f>'Mapa Final'!D25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00" t="str">
        <f>'Mapa Final'!E25</f>
        <v>Desconocimiento de los lineamientos ambientales y normatividad  ambiental vigente</v>
      </c>
      <c r="F35" s="500" t="str">
        <f>'Mapa Final'!F25</f>
        <v>Posibilidad de afectación ambiental debido al desconocimiento de las lineamientos ambientales y normatividad ambiental vigente</v>
      </c>
      <c r="G35" s="500" t="str">
        <f>'Mapa Final'!G25</f>
        <v>Eventos Ambientales Internos</v>
      </c>
      <c r="H35" s="521" t="str">
        <f>'Mapa Final'!I25</f>
        <v>Media</v>
      </c>
      <c r="I35" s="524" t="str">
        <f>'Mapa Final'!L25</f>
        <v>Moderado</v>
      </c>
      <c r="J35" s="527" t="str">
        <f>'Mapa Final'!N25</f>
        <v>Moderado</v>
      </c>
      <c r="K35" s="512" t="str">
        <f>'Mapa Final'!AA25</f>
        <v>Baja</v>
      </c>
      <c r="L35" s="512" t="str">
        <f>'Mapa Final'!AE25</f>
        <v>Moderado</v>
      </c>
      <c r="M35" s="509" t="str">
        <f>'Mapa Final'!AG25</f>
        <v>Moderado</v>
      </c>
      <c r="N35" s="512" t="str">
        <f>'Mapa Final'!AH25</f>
        <v>Reducir(mitigar)</v>
      </c>
      <c r="O35" s="518"/>
      <c r="P35" s="518"/>
      <c r="Q35" s="518"/>
      <c r="R35" s="518"/>
      <c r="S35" s="518"/>
      <c r="T35" s="518"/>
    </row>
    <row r="36" spans="1:20">
      <c r="A36" s="495"/>
      <c r="B36" s="532"/>
      <c r="C36" s="498"/>
      <c r="D36" s="498"/>
      <c r="E36" s="501"/>
      <c r="F36" s="501"/>
      <c r="G36" s="501"/>
      <c r="H36" s="522"/>
      <c r="I36" s="525"/>
      <c r="J36" s="528"/>
      <c r="K36" s="513"/>
      <c r="L36" s="513"/>
      <c r="M36" s="510"/>
      <c r="N36" s="513"/>
      <c r="O36" s="519"/>
      <c r="P36" s="519"/>
      <c r="Q36" s="519"/>
      <c r="R36" s="519"/>
      <c r="S36" s="519"/>
      <c r="T36" s="519"/>
    </row>
    <row r="37" spans="1:20">
      <c r="A37" s="495"/>
      <c r="B37" s="532"/>
      <c r="C37" s="498"/>
      <c r="D37" s="498"/>
      <c r="E37" s="501"/>
      <c r="F37" s="501"/>
      <c r="G37" s="501"/>
      <c r="H37" s="522"/>
      <c r="I37" s="525"/>
      <c r="J37" s="528"/>
      <c r="K37" s="513"/>
      <c r="L37" s="513"/>
      <c r="M37" s="510"/>
      <c r="N37" s="513"/>
      <c r="O37" s="519"/>
      <c r="P37" s="519"/>
      <c r="Q37" s="519"/>
      <c r="R37" s="519"/>
      <c r="S37" s="519"/>
      <c r="T37" s="519"/>
    </row>
    <row r="38" spans="1:20">
      <c r="A38" s="495"/>
      <c r="B38" s="532"/>
      <c r="C38" s="498"/>
      <c r="D38" s="498"/>
      <c r="E38" s="501"/>
      <c r="F38" s="501"/>
      <c r="G38" s="501"/>
      <c r="H38" s="522"/>
      <c r="I38" s="525"/>
      <c r="J38" s="528"/>
      <c r="K38" s="513"/>
      <c r="L38" s="513"/>
      <c r="M38" s="510"/>
      <c r="N38" s="513"/>
      <c r="O38" s="519"/>
      <c r="P38" s="519"/>
      <c r="Q38" s="519"/>
      <c r="R38" s="519"/>
      <c r="S38" s="519"/>
      <c r="T38" s="519"/>
    </row>
    <row r="39" spans="1:20" ht="278.25" customHeight="1" thickBot="1">
      <c r="A39" s="496"/>
      <c r="B39" s="533"/>
      <c r="C39" s="499"/>
      <c r="D39" s="499"/>
      <c r="E39" s="502"/>
      <c r="F39" s="502"/>
      <c r="G39" s="502"/>
      <c r="H39" s="523"/>
      <c r="I39" s="526"/>
      <c r="J39" s="529"/>
      <c r="K39" s="514"/>
      <c r="L39" s="514"/>
      <c r="M39" s="511"/>
      <c r="N39" s="514"/>
      <c r="O39" s="520"/>
      <c r="P39" s="520"/>
      <c r="Q39" s="520"/>
      <c r="R39" s="520"/>
      <c r="S39" s="520"/>
      <c r="T39" s="520"/>
    </row>
    <row r="40" spans="1:20">
      <c r="A40" s="494">
        <f>'Mapa Final'!A30</f>
        <v>0</v>
      </c>
      <c r="B40" s="530">
        <f>'Mapa Final'!B30</f>
        <v>0</v>
      </c>
      <c r="C40" s="497">
        <f>'Mapa Final'!C30</f>
        <v>0</v>
      </c>
      <c r="D40" s="497">
        <f>'Mapa Final'!D30</f>
        <v>0</v>
      </c>
      <c r="E40" s="500">
        <f>'Mapa Final'!E30</f>
        <v>0</v>
      </c>
      <c r="F40" s="500">
        <f>'Mapa Final'!F30</f>
        <v>0</v>
      </c>
      <c r="G40" s="500">
        <f>'Mapa Final'!G30</f>
        <v>0</v>
      </c>
      <c r="H40" s="521">
        <f>'Mapa Final'!I30</f>
        <v>0</v>
      </c>
      <c r="I40" s="524">
        <f>'Mapa Final'!L30</f>
        <v>0</v>
      </c>
      <c r="J40" s="527">
        <f>'Mapa Final'!N30</f>
        <v>0</v>
      </c>
      <c r="K40" s="512">
        <f>'Mapa Final'!AA30</f>
        <v>0</v>
      </c>
      <c r="L40" s="512">
        <f>'Mapa Final'!AE30</f>
        <v>0</v>
      </c>
      <c r="M40" s="509">
        <f>'Mapa Final'!AG30</f>
        <v>0</v>
      </c>
      <c r="N40" s="512">
        <f>'Mapa Final'!AH30</f>
        <v>0</v>
      </c>
      <c r="O40" s="518"/>
      <c r="P40" s="518"/>
      <c r="Q40" s="518"/>
      <c r="R40" s="518"/>
      <c r="S40" s="518"/>
      <c r="T40" s="518"/>
    </row>
    <row r="41" spans="1:20">
      <c r="A41" s="495"/>
      <c r="B41" s="532"/>
      <c r="C41" s="498"/>
      <c r="D41" s="498"/>
      <c r="E41" s="501"/>
      <c r="F41" s="501"/>
      <c r="G41" s="501"/>
      <c r="H41" s="522"/>
      <c r="I41" s="525"/>
      <c r="J41" s="528"/>
      <c r="K41" s="513"/>
      <c r="L41" s="513"/>
      <c r="M41" s="510"/>
      <c r="N41" s="513"/>
      <c r="O41" s="519"/>
      <c r="P41" s="519"/>
      <c r="Q41" s="519"/>
      <c r="R41" s="519"/>
      <c r="S41" s="519"/>
      <c r="T41" s="519"/>
    </row>
    <row r="42" spans="1:20">
      <c r="A42" s="495"/>
      <c r="B42" s="532"/>
      <c r="C42" s="498"/>
      <c r="D42" s="498"/>
      <c r="E42" s="501"/>
      <c r="F42" s="501"/>
      <c r="G42" s="501"/>
      <c r="H42" s="522"/>
      <c r="I42" s="525"/>
      <c r="J42" s="528"/>
      <c r="K42" s="513"/>
      <c r="L42" s="513"/>
      <c r="M42" s="510"/>
      <c r="N42" s="513"/>
      <c r="O42" s="519"/>
      <c r="P42" s="519"/>
      <c r="Q42" s="519"/>
      <c r="R42" s="519"/>
      <c r="S42" s="519"/>
      <c r="T42" s="519"/>
    </row>
    <row r="43" spans="1:20">
      <c r="A43" s="495"/>
      <c r="B43" s="532"/>
      <c r="C43" s="498"/>
      <c r="D43" s="498"/>
      <c r="E43" s="501"/>
      <c r="F43" s="501"/>
      <c r="G43" s="501"/>
      <c r="H43" s="522"/>
      <c r="I43" s="525"/>
      <c r="J43" s="528"/>
      <c r="K43" s="513"/>
      <c r="L43" s="513"/>
      <c r="M43" s="510"/>
      <c r="N43" s="513"/>
      <c r="O43" s="519"/>
      <c r="P43" s="519"/>
      <c r="Q43" s="519"/>
      <c r="R43" s="519"/>
      <c r="S43" s="519"/>
      <c r="T43" s="519"/>
    </row>
    <row r="44" spans="1:20" ht="15.75" thickBot="1">
      <c r="A44" s="496"/>
      <c r="B44" s="533"/>
      <c r="C44" s="499"/>
      <c r="D44" s="499"/>
      <c r="E44" s="502"/>
      <c r="F44" s="502"/>
      <c r="G44" s="502"/>
      <c r="H44" s="523"/>
      <c r="I44" s="526"/>
      <c r="J44" s="529"/>
      <c r="K44" s="514"/>
      <c r="L44" s="514"/>
      <c r="M44" s="511"/>
      <c r="N44" s="514"/>
      <c r="O44" s="520"/>
      <c r="P44" s="520"/>
      <c r="Q44" s="520"/>
      <c r="R44" s="520"/>
      <c r="S44" s="520"/>
      <c r="T44" s="520"/>
    </row>
    <row r="45" spans="1:20">
      <c r="A45" s="494">
        <f>'Mapa Final'!A35</f>
        <v>0</v>
      </c>
      <c r="B45" s="530">
        <f>'Mapa Final'!B35</f>
        <v>0</v>
      </c>
      <c r="C45" s="497">
        <f>'Mapa Final'!C35</f>
        <v>0</v>
      </c>
      <c r="D45" s="497">
        <f>'Mapa Final'!D35</f>
        <v>0</v>
      </c>
      <c r="E45" s="500">
        <f>'Mapa Final'!E35</f>
        <v>0</v>
      </c>
      <c r="F45" s="500">
        <f>'Mapa Final'!F35</f>
        <v>0</v>
      </c>
      <c r="G45" s="500">
        <f>'Mapa Final'!G35</f>
        <v>0</v>
      </c>
      <c r="H45" s="521">
        <f>'Mapa Final'!I35</f>
        <v>0</v>
      </c>
      <c r="I45" s="524">
        <f>'Mapa Final'!L35</f>
        <v>0</v>
      </c>
      <c r="J45" s="527">
        <f>'Mapa Final'!N35</f>
        <v>0</v>
      </c>
      <c r="K45" s="512">
        <f>'Mapa Final'!AA35</f>
        <v>0</v>
      </c>
      <c r="L45" s="512">
        <f>'Mapa Final'!AE35</f>
        <v>0</v>
      </c>
      <c r="M45" s="509">
        <f>'Mapa Final'!AG35</f>
        <v>0</v>
      </c>
      <c r="N45" s="512">
        <f>'Mapa Final'!AH35</f>
        <v>0</v>
      </c>
      <c r="O45" s="518"/>
      <c r="P45" s="518"/>
      <c r="Q45" s="518"/>
      <c r="R45" s="518"/>
      <c r="S45" s="518"/>
      <c r="T45" s="518"/>
    </row>
    <row r="46" spans="1:20">
      <c r="A46" s="495"/>
      <c r="B46" s="532"/>
      <c r="C46" s="498"/>
      <c r="D46" s="498"/>
      <c r="E46" s="501"/>
      <c r="F46" s="501"/>
      <c r="G46" s="501"/>
      <c r="H46" s="522"/>
      <c r="I46" s="525"/>
      <c r="J46" s="528"/>
      <c r="K46" s="513"/>
      <c r="L46" s="513"/>
      <c r="M46" s="510"/>
      <c r="N46" s="513"/>
      <c r="O46" s="519"/>
      <c r="P46" s="519"/>
      <c r="Q46" s="519"/>
      <c r="R46" s="519"/>
      <c r="S46" s="519"/>
      <c r="T46" s="519"/>
    </row>
    <row r="47" spans="1:20">
      <c r="A47" s="495"/>
      <c r="B47" s="532"/>
      <c r="C47" s="498"/>
      <c r="D47" s="498"/>
      <c r="E47" s="501"/>
      <c r="F47" s="501"/>
      <c r="G47" s="501"/>
      <c r="H47" s="522"/>
      <c r="I47" s="525"/>
      <c r="J47" s="528"/>
      <c r="K47" s="513"/>
      <c r="L47" s="513"/>
      <c r="M47" s="510"/>
      <c r="N47" s="513"/>
      <c r="O47" s="519"/>
      <c r="P47" s="519"/>
      <c r="Q47" s="519"/>
      <c r="R47" s="519"/>
      <c r="S47" s="519"/>
      <c r="T47" s="519"/>
    </row>
    <row r="48" spans="1:20">
      <c r="A48" s="495"/>
      <c r="B48" s="532"/>
      <c r="C48" s="498"/>
      <c r="D48" s="498"/>
      <c r="E48" s="501"/>
      <c r="F48" s="501"/>
      <c r="G48" s="501"/>
      <c r="H48" s="522"/>
      <c r="I48" s="525"/>
      <c r="J48" s="528"/>
      <c r="K48" s="513"/>
      <c r="L48" s="513"/>
      <c r="M48" s="510"/>
      <c r="N48" s="513"/>
      <c r="O48" s="519"/>
      <c r="P48" s="519"/>
      <c r="Q48" s="519"/>
      <c r="R48" s="519"/>
      <c r="S48" s="519"/>
      <c r="T48" s="519"/>
    </row>
    <row r="49" spans="1:20" ht="15.75" thickBot="1">
      <c r="A49" s="496"/>
      <c r="B49" s="533"/>
      <c r="C49" s="499"/>
      <c r="D49" s="499"/>
      <c r="E49" s="502"/>
      <c r="F49" s="502"/>
      <c r="G49" s="502"/>
      <c r="H49" s="523"/>
      <c r="I49" s="526"/>
      <c r="J49" s="529"/>
      <c r="K49" s="514"/>
      <c r="L49" s="514"/>
      <c r="M49" s="511"/>
      <c r="N49" s="514"/>
      <c r="O49" s="520"/>
      <c r="P49" s="520"/>
      <c r="Q49" s="520"/>
      <c r="R49" s="520"/>
      <c r="S49" s="520"/>
      <c r="T49" s="520"/>
    </row>
    <row r="50" spans="1:20">
      <c r="A50" s="494">
        <f>'Mapa Final'!A40</f>
        <v>0</v>
      </c>
      <c r="B50" s="530">
        <f>'Mapa Final'!B40</f>
        <v>0</v>
      </c>
      <c r="C50" s="497">
        <f>'Mapa Final'!C40</f>
        <v>0</v>
      </c>
      <c r="D50" s="497">
        <f>'Mapa Final'!D40</f>
        <v>0</v>
      </c>
      <c r="E50" s="500">
        <f>'Mapa Final'!E40</f>
        <v>0</v>
      </c>
      <c r="F50" s="500">
        <f>'Mapa Final'!F40</f>
        <v>0</v>
      </c>
      <c r="G50" s="500">
        <f>'Mapa Final'!G40</f>
        <v>0</v>
      </c>
      <c r="H50" s="521">
        <f>'Mapa Final'!I40</f>
        <v>0</v>
      </c>
      <c r="I50" s="524">
        <f>'Mapa Final'!L40</f>
        <v>0</v>
      </c>
      <c r="J50" s="527">
        <f>'Mapa Final'!N40</f>
        <v>0</v>
      </c>
      <c r="K50" s="512">
        <f>'Mapa Final'!AA40</f>
        <v>0</v>
      </c>
      <c r="L50" s="512">
        <f>'Mapa Final'!AE40</f>
        <v>0</v>
      </c>
      <c r="M50" s="509">
        <f>'Mapa Final'!AG40</f>
        <v>0</v>
      </c>
      <c r="N50" s="512">
        <f>'Mapa Final'!AH40</f>
        <v>0</v>
      </c>
      <c r="O50" s="518"/>
      <c r="P50" s="518"/>
      <c r="Q50" s="518"/>
      <c r="R50" s="518"/>
      <c r="S50" s="518"/>
      <c r="T50" s="518"/>
    </row>
    <row r="51" spans="1:20">
      <c r="A51" s="495"/>
      <c r="B51" s="532"/>
      <c r="C51" s="498"/>
      <c r="D51" s="498"/>
      <c r="E51" s="501"/>
      <c r="F51" s="501"/>
      <c r="G51" s="501"/>
      <c r="H51" s="522"/>
      <c r="I51" s="525"/>
      <c r="J51" s="528"/>
      <c r="K51" s="513"/>
      <c r="L51" s="513"/>
      <c r="M51" s="510"/>
      <c r="N51" s="513"/>
      <c r="O51" s="519"/>
      <c r="P51" s="519"/>
      <c r="Q51" s="519"/>
      <c r="R51" s="519"/>
      <c r="S51" s="519"/>
      <c r="T51" s="519"/>
    </row>
    <row r="52" spans="1:20">
      <c r="A52" s="495"/>
      <c r="B52" s="532"/>
      <c r="C52" s="498"/>
      <c r="D52" s="498"/>
      <c r="E52" s="501"/>
      <c r="F52" s="501"/>
      <c r="G52" s="501"/>
      <c r="H52" s="522"/>
      <c r="I52" s="525"/>
      <c r="J52" s="528"/>
      <c r="K52" s="513"/>
      <c r="L52" s="513"/>
      <c r="M52" s="510"/>
      <c r="N52" s="513"/>
      <c r="O52" s="519"/>
      <c r="P52" s="519"/>
      <c r="Q52" s="519"/>
      <c r="R52" s="519"/>
      <c r="S52" s="519"/>
      <c r="T52" s="519"/>
    </row>
    <row r="53" spans="1:20">
      <c r="A53" s="495"/>
      <c r="B53" s="532"/>
      <c r="C53" s="498"/>
      <c r="D53" s="498"/>
      <c r="E53" s="501"/>
      <c r="F53" s="501"/>
      <c r="G53" s="501"/>
      <c r="H53" s="522"/>
      <c r="I53" s="525"/>
      <c r="J53" s="528"/>
      <c r="K53" s="513"/>
      <c r="L53" s="513"/>
      <c r="M53" s="510"/>
      <c r="N53" s="513"/>
      <c r="O53" s="519"/>
      <c r="P53" s="519"/>
      <c r="Q53" s="519"/>
      <c r="R53" s="519"/>
      <c r="S53" s="519"/>
      <c r="T53" s="519"/>
    </row>
    <row r="54" spans="1:20" ht="15.75" thickBot="1">
      <c r="A54" s="496"/>
      <c r="B54" s="533"/>
      <c r="C54" s="499"/>
      <c r="D54" s="499"/>
      <c r="E54" s="502"/>
      <c r="F54" s="502"/>
      <c r="G54" s="502"/>
      <c r="H54" s="523"/>
      <c r="I54" s="526"/>
      <c r="J54" s="529"/>
      <c r="K54" s="514"/>
      <c r="L54" s="514"/>
      <c r="M54" s="511"/>
      <c r="N54" s="514"/>
      <c r="O54" s="520"/>
      <c r="P54" s="520"/>
      <c r="Q54" s="520"/>
      <c r="R54" s="520"/>
      <c r="S54" s="520"/>
      <c r="T54" s="520"/>
    </row>
    <row r="55" spans="1:20">
      <c r="A55" s="494">
        <f>'Mapa Final'!A45</f>
        <v>0</v>
      </c>
      <c r="B55" s="530">
        <f>'Mapa Final'!B45</f>
        <v>0</v>
      </c>
      <c r="C55" s="497">
        <f>'Mapa Final'!C45</f>
        <v>0</v>
      </c>
      <c r="D55" s="497">
        <f>'Mapa Final'!D45</f>
        <v>0</v>
      </c>
      <c r="E55" s="500">
        <f>'Mapa Final'!E45</f>
        <v>0</v>
      </c>
      <c r="F55" s="500">
        <f>'Mapa Final'!F45</f>
        <v>0</v>
      </c>
      <c r="G55" s="500">
        <f>'Mapa Final'!G45</f>
        <v>0</v>
      </c>
      <c r="H55" s="521">
        <f>'Mapa Final'!I45</f>
        <v>0</v>
      </c>
      <c r="I55" s="524">
        <f>'Mapa Final'!L45</f>
        <v>0</v>
      </c>
      <c r="J55" s="527">
        <f>'Mapa Final'!N45</f>
        <v>0</v>
      </c>
      <c r="K55" s="512">
        <f>'Mapa Final'!AA45</f>
        <v>0</v>
      </c>
      <c r="L55" s="512">
        <f>'Mapa Final'!AE45</f>
        <v>0</v>
      </c>
      <c r="M55" s="509">
        <f>'Mapa Final'!AG45</f>
        <v>0</v>
      </c>
      <c r="N55" s="512">
        <f>'Mapa Final'!AH45</f>
        <v>0</v>
      </c>
      <c r="O55" s="518"/>
      <c r="P55" s="518"/>
      <c r="Q55" s="518"/>
      <c r="R55" s="518"/>
      <c r="S55" s="518"/>
      <c r="T55" s="518"/>
    </row>
    <row r="56" spans="1:20">
      <c r="A56" s="495"/>
      <c r="B56" s="532"/>
      <c r="C56" s="498"/>
      <c r="D56" s="498"/>
      <c r="E56" s="501"/>
      <c r="F56" s="501"/>
      <c r="G56" s="501"/>
      <c r="H56" s="522"/>
      <c r="I56" s="525"/>
      <c r="J56" s="528"/>
      <c r="K56" s="513"/>
      <c r="L56" s="513"/>
      <c r="M56" s="510"/>
      <c r="N56" s="513"/>
      <c r="O56" s="519"/>
      <c r="P56" s="519"/>
      <c r="Q56" s="519"/>
      <c r="R56" s="519"/>
      <c r="S56" s="519"/>
      <c r="T56" s="519"/>
    </row>
    <row r="57" spans="1:20">
      <c r="A57" s="495"/>
      <c r="B57" s="532"/>
      <c r="C57" s="498"/>
      <c r="D57" s="498"/>
      <c r="E57" s="501"/>
      <c r="F57" s="501"/>
      <c r="G57" s="501"/>
      <c r="H57" s="522"/>
      <c r="I57" s="525"/>
      <c r="J57" s="528"/>
      <c r="K57" s="513"/>
      <c r="L57" s="513"/>
      <c r="M57" s="510"/>
      <c r="N57" s="513"/>
      <c r="O57" s="519"/>
      <c r="P57" s="519"/>
      <c r="Q57" s="519"/>
      <c r="R57" s="519"/>
      <c r="S57" s="519"/>
      <c r="T57" s="519"/>
    </row>
    <row r="58" spans="1:20">
      <c r="A58" s="495"/>
      <c r="B58" s="532"/>
      <c r="C58" s="498"/>
      <c r="D58" s="498"/>
      <c r="E58" s="501"/>
      <c r="F58" s="501"/>
      <c r="G58" s="501"/>
      <c r="H58" s="522"/>
      <c r="I58" s="525"/>
      <c r="J58" s="528"/>
      <c r="K58" s="513"/>
      <c r="L58" s="513"/>
      <c r="M58" s="510"/>
      <c r="N58" s="513"/>
      <c r="O58" s="519"/>
      <c r="P58" s="519"/>
      <c r="Q58" s="519"/>
      <c r="R58" s="519"/>
      <c r="S58" s="519"/>
      <c r="T58" s="519"/>
    </row>
    <row r="59" spans="1:20" ht="15.75" thickBot="1">
      <c r="A59" s="496"/>
      <c r="B59" s="533"/>
      <c r="C59" s="499"/>
      <c r="D59" s="499"/>
      <c r="E59" s="502"/>
      <c r="F59" s="502"/>
      <c r="G59" s="502"/>
      <c r="H59" s="523"/>
      <c r="I59" s="526"/>
      <c r="J59" s="529"/>
      <c r="K59" s="514"/>
      <c r="L59" s="514"/>
      <c r="M59" s="511"/>
      <c r="N59" s="514"/>
      <c r="O59" s="520"/>
      <c r="P59" s="520"/>
      <c r="Q59" s="520"/>
      <c r="R59" s="520"/>
      <c r="S59" s="520"/>
      <c r="T59" s="520"/>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9" operator="containsText" text="3- Moderado">
      <formula>NOT(ISERROR(SEARCH("3- Moderado",A7)))</formula>
    </cfRule>
    <cfRule type="containsText" dxfId="1194" priority="670" operator="containsText" text="6- Moderado">
      <formula>NOT(ISERROR(SEARCH("6- Moderado",A7)))</formula>
    </cfRule>
    <cfRule type="containsText" dxfId="1193" priority="671" operator="containsText" text="4- Moderado">
      <formula>NOT(ISERROR(SEARCH("4- Moderado",A7)))</formula>
    </cfRule>
    <cfRule type="containsText" dxfId="1192" priority="672" operator="containsText" text="3- Bajo">
      <formula>NOT(ISERROR(SEARCH("3- Bajo",A7)))</formula>
    </cfRule>
    <cfRule type="containsText" dxfId="1191" priority="673" operator="containsText" text="4- Bajo">
      <formula>NOT(ISERROR(SEARCH("4- Bajo",A7)))</formula>
    </cfRule>
    <cfRule type="containsText" dxfId="1190" priority="674" operator="containsText" text="1- Bajo">
      <formula>NOT(ISERROR(SEARCH("1- Bajo",A7)))</formula>
    </cfRule>
  </conditionalFormatting>
  <conditionalFormatting sqref="H8:J8">
    <cfRule type="containsText" dxfId="1189" priority="662" operator="containsText" text="3- Moderado">
      <formula>NOT(ISERROR(SEARCH("3- Moderado",H8)))</formula>
    </cfRule>
    <cfRule type="containsText" dxfId="1188" priority="663" operator="containsText" text="6- Moderado">
      <formula>NOT(ISERROR(SEARCH("6- Moderado",H8)))</formula>
    </cfRule>
    <cfRule type="containsText" dxfId="1187" priority="664" operator="containsText" text="4- Moderado">
      <formula>NOT(ISERROR(SEARCH("4- Moderado",H8)))</formula>
    </cfRule>
    <cfRule type="containsText" dxfId="1186" priority="665" operator="containsText" text="3- Bajo">
      <formula>NOT(ISERROR(SEARCH("3- Bajo",H8)))</formula>
    </cfRule>
    <cfRule type="containsText" dxfId="1185" priority="666" operator="containsText" text="4- Bajo">
      <formula>NOT(ISERROR(SEARCH("4- Bajo",H8)))</formula>
    </cfRule>
    <cfRule type="containsText" dxfId="1184" priority="668" operator="containsText" text="1- Bajo">
      <formula>NOT(ISERROR(SEARCH("1- Bajo",H8)))</formula>
    </cfRule>
  </conditionalFormatting>
  <conditionalFormatting sqref="J8 J60:J1048576">
    <cfRule type="containsText" dxfId="1183" priority="651" operator="containsText" text="25- Extremo">
      <formula>NOT(ISERROR(SEARCH("25- Extremo",J8)))</formula>
    </cfRule>
    <cfRule type="containsText" dxfId="1182" priority="652" operator="containsText" text="20- Extremo">
      <formula>NOT(ISERROR(SEARCH("20- Extremo",J8)))</formula>
    </cfRule>
    <cfRule type="containsText" dxfId="1181" priority="653" operator="containsText" text="15- Extremo">
      <formula>NOT(ISERROR(SEARCH("15- Extremo",J8)))</formula>
    </cfRule>
    <cfRule type="containsText" dxfId="1180" priority="654" operator="containsText" text="10- Extremo">
      <formula>NOT(ISERROR(SEARCH("10- Extremo",J8)))</formula>
    </cfRule>
    <cfRule type="containsText" dxfId="1179" priority="655" operator="containsText" text="5- Extremo">
      <formula>NOT(ISERROR(SEARCH("5- Extremo",J8)))</formula>
    </cfRule>
    <cfRule type="containsText" dxfId="1178" priority="656" operator="containsText" text="12- Alto">
      <formula>NOT(ISERROR(SEARCH("12- Alto",J8)))</formula>
    </cfRule>
    <cfRule type="containsText" dxfId="1177" priority="657" operator="containsText" text="10- Alto">
      <formula>NOT(ISERROR(SEARCH("10- Alto",J8)))</formula>
    </cfRule>
    <cfRule type="containsText" dxfId="1176" priority="658" operator="containsText" text="9- Alto">
      <formula>NOT(ISERROR(SEARCH("9- Alto",J8)))</formula>
    </cfRule>
    <cfRule type="containsText" dxfId="1175" priority="659" operator="containsText" text="8- Alto">
      <formula>NOT(ISERROR(SEARCH("8- Alto",J8)))</formula>
    </cfRule>
    <cfRule type="containsText" dxfId="1174" priority="660" operator="containsText" text="5- Alto">
      <formula>NOT(ISERROR(SEARCH("5- Alto",J8)))</formula>
    </cfRule>
    <cfRule type="containsText" dxfId="1173" priority="661" operator="containsText" text="4- Alto">
      <formula>NOT(ISERROR(SEARCH("4- Alto",J8)))</formula>
    </cfRule>
    <cfRule type="containsText" dxfId="1172" priority="667" operator="containsText" text="2- Bajo">
      <formula>NOT(ISERROR(SEARCH("2- Bajo",J8)))</formula>
    </cfRule>
  </conditionalFormatting>
  <conditionalFormatting sqref="K10:L10 K15:L15 K20:L20">
    <cfRule type="containsText" dxfId="1171" priority="645" operator="containsText" text="3- Moderado">
      <formula>NOT(ISERROR(SEARCH("3- Moderado",K10)))</formula>
    </cfRule>
    <cfRule type="containsText" dxfId="1170" priority="646" operator="containsText" text="6- Moderado">
      <formula>NOT(ISERROR(SEARCH("6- Moderado",K10)))</formula>
    </cfRule>
    <cfRule type="containsText" dxfId="1169" priority="647" operator="containsText" text="4- Moderado">
      <formula>NOT(ISERROR(SEARCH("4- Moderado",K10)))</formula>
    </cfRule>
    <cfRule type="containsText" dxfId="1168" priority="648" operator="containsText" text="3- Bajo">
      <formula>NOT(ISERROR(SEARCH("3- Bajo",K10)))</formula>
    </cfRule>
    <cfRule type="containsText" dxfId="1167" priority="649" operator="containsText" text="4- Bajo">
      <formula>NOT(ISERROR(SEARCH("4- Bajo",K10)))</formula>
    </cfRule>
    <cfRule type="containsText" dxfId="1166" priority="650" operator="containsText" text="1- Bajo">
      <formula>NOT(ISERROR(SEARCH("1- Bajo",K10)))</formula>
    </cfRule>
  </conditionalFormatting>
  <conditionalFormatting sqref="H10:I10 H15:I15 H20:I20">
    <cfRule type="containsText" dxfId="1165" priority="639" operator="containsText" text="3- Moderado">
      <formula>NOT(ISERROR(SEARCH("3- Moderado",H10)))</formula>
    </cfRule>
    <cfRule type="containsText" dxfId="1164" priority="640" operator="containsText" text="6- Moderado">
      <formula>NOT(ISERROR(SEARCH("6- Moderado",H10)))</formula>
    </cfRule>
    <cfRule type="containsText" dxfId="1163" priority="641" operator="containsText" text="4- Moderado">
      <formula>NOT(ISERROR(SEARCH("4- Moderado",H10)))</formula>
    </cfRule>
    <cfRule type="containsText" dxfId="1162" priority="642" operator="containsText" text="3- Bajo">
      <formula>NOT(ISERROR(SEARCH("3- Bajo",H10)))</formula>
    </cfRule>
    <cfRule type="containsText" dxfId="1161" priority="643" operator="containsText" text="4- Bajo">
      <formula>NOT(ISERROR(SEARCH("4- Bajo",H10)))</formula>
    </cfRule>
    <cfRule type="containsText" dxfId="1160" priority="644" operator="containsText" text="1- Bajo">
      <formula>NOT(ISERROR(SEARCH("1- Bajo",H10)))</formula>
    </cfRule>
  </conditionalFormatting>
  <conditionalFormatting sqref="A10:E10 E15 A15:B15 B20 B25 B30 B35 B40 B45 B50 B55">
    <cfRule type="containsText" dxfId="1159" priority="633" operator="containsText" text="3- Moderado">
      <formula>NOT(ISERROR(SEARCH("3- Moderado",A10)))</formula>
    </cfRule>
    <cfRule type="containsText" dxfId="1158" priority="634" operator="containsText" text="6- Moderado">
      <formula>NOT(ISERROR(SEARCH("6- Moderado",A10)))</formula>
    </cfRule>
    <cfRule type="containsText" dxfId="1157" priority="635" operator="containsText" text="4- Moderado">
      <formula>NOT(ISERROR(SEARCH("4- Moderado",A10)))</formula>
    </cfRule>
    <cfRule type="containsText" dxfId="1156" priority="636" operator="containsText" text="3- Bajo">
      <formula>NOT(ISERROR(SEARCH("3- Bajo",A10)))</formula>
    </cfRule>
    <cfRule type="containsText" dxfId="1155" priority="637" operator="containsText" text="4- Bajo">
      <formula>NOT(ISERROR(SEARCH("4- Bajo",A10)))</formula>
    </cfRule>
    <cfRule type="containsText" dxfId="1154" priority="638" operator="containsText" text="1- Bajo">
      <formula>NOT(ISERROR(SEARCH("1- Bajo",A10)))</formula>
    </cfRule>
  </conditionalFormatting>
  <conditionalFormatting sqref="F10:G10 F15:G15">
    <cfRule type="containsText" dxfId="1153" priority="627" operator="containsText" text="3- Moderado">
      <formula>NOT(ISERROR(SEARCH("3- Moderado",F10)))</formula>
    </cfRule>
    <cfRule type="containsText" dxfId="1152" priority="628" operator="containsText" text="6- Moderado">
      <formula>NOT(ISERROR(SEARCH("6- Moderado",F10)))</formula>
    </cfRule>
    <cfRule type="containsText" dxfId="1151" priority="629" operator="containsText" text="4- Moderado">
      <formula>NOT(ISERROR(SEARCH("4- Moderado",F10)))</formula>
    </cfRule>
    <cfRule type="containsText" dxfId="1150" priority="630" operator="containsText" text="3- Bajo">
      <formula>NOT(ISERROR(SEARCH("3- Bajo",F10)))</formula>
    </cfRule>
    <cfRule type="containsText" dxfId="1149" priority="631" operator="containsText" text="4- Bajo">
      <formula>NOT(ISERROR(SEARCH("4- Bajo",F10)))</formula>
    </cfRule>
    <cfRule type="containsText" dxfId="1148" priority="632" operator="containsText" text="1- Bajo">
      <formula>NOT(ISERROR(SEARCH("1- Bajo",F10)))</formula>
    </cfRule>
  </conditionalFormatting>
  <conditionalFormatting sqref="K8">
    <cfRule type="containsText" dxfId="1147" priority="621" operator="containsText" text="3- Moderado">
      <formula>NOT(ISERROR(SEARCH("3- Moderado",K8)))</formula>
    </cfRule>
    <cfRule type="containsText" dxfId="1146" priority="622" operator="containsText" text="6- Moderado">
      <formula>NOT(ISERROR(SEARCH("6- Moderado",K8)))</formula>
    </cfRule>
    <cfRule type="containsText" dxfId="1145" priority="623" operator="containsText" text="4- Moderado">
      <formula>NOT(ISERROR(SEARCH("4- Moderado",K8)))</formula>
    </cfRule>
    <cfRule type="containsText" dxfId="1144" priority="624" operator="containsText" text="3- Bajo">
      <formula>NOT(ISERROR(SEARCH("3- Bajo",K8)))</formula>
    </cfRule>
    <cfRule type="containsText" dxfId="1143" priority="625" operator="containsText" text="4- Bajo">
      <formula>NOT(ISERROR(SEARCH("4- Bajo",K8)))</formula>
    </cfRule>
    <cfRule type="containsText" dxfId="1142" priority="626" operator="containsText" text="1- Bajo">
      <formula>NOT(ISERROR(SEARCH("1- Bajo",K8)))</formula>
    </cfRule>
  </conditionalFormatting>
  <conditionalFormatting sqref="L8">
    <cfRule type="containsText" dxfId="1141" priority="615" operator="containsText" text="3- Moderado">
      <formula>NOT(ISERROR(SEARCH("3- Moderado",L8)))</formula>
    </cfRule>
    <cfRule type="containsText" dxfId="1140" priority="616" operator="containsText" text="6- Moderado">
      <formula>NOT(ISERROR(SEARCH("6- Moderado",L8)))</formula>
    </cfRule>
    <cfRule type="containsText" dxfId="1139" priority="617" operator="containsText" text="4- Moderado">
      <formula>NOT(ISERROR(SEARCH("4- Moderado",L8)))</formula>
    </cfRule>
    <cfRule type="containsText" dxfId="1138" priority="618" operator="containsText" text="3- Bajo">
      <formula>NOT(ISERROR(SEARCH("3- Bajo",L8)))</formula>
    </cfRule>
    <cfRule type="containsText" dxfId="1137" priority="619" operator="containsText" text="4- Bajo">
      <formula>NOT(ISERROR(SEARCH("4- Bajo",L8)))</formula>
    </cfRule>
    <cfRule type="containsText" dxfId="1136" priority="620" operator="containsText" text="1- Bajo">
      <formula>NOT(ISERROR(SEARCH("1- Bajo",L8)))</formula>
    </cfRule>
  </conditionalFormatting>
  <conditionalFormatting sqref="M8">
    <cfRule type="containsText" dxfId="1135" priority="609" operator="containsText" text="3- Moderado">
      <formula>NOT(ISERROR(SEARCH("3- Moderado",M8)))</formula>
    </cfRule>
    <cfRule type="containsText" dxfId="1134" priority="610" operator="containsText" text="6- Moderado">
      <formula>NOT(ISERROR(SEARCH("6- Moderado",M8)))</formula>
    </cfRule>
    <cfRule type="containsText" dxfId="1133" priority="611" operator="containsText" text="4- Moderado">
      <formula>NOT(ISERROR(SEARCH("4- Moderado",M8)))</formula>
    </cfRule>
    <cfRule type="containsText" dxfId="1132" priority="612" operator="containsText" text="3- Bajo">
      <formula>NOT(ISERROR(SEARCH("3- Bajo",M8)))</formula>
    </cfRule>
    <cfRule type="containsText" dxfId="1131" priority="613" operator="containsText" text="4- Bajo">
      <formula>NOT(ISERROR(SEARCH("4- Bajo",M8)))</formula>
    </cfRule>
    <cfRule type="containsText" dxfId="1130" priority="614" operator="containsText" text="1- Bajo">
      <formula>NOT(ISERROR(SEARCH("1- Bajo",M8)))</formula>
    </cfRule>
  </conditionalFormatting>
  <conditionalFormatting sqref="J10:J24">
    <cfRule type="containsText" dxfId="1129" priority="604" operator="containsText" text="Bajo">
      <formula>NOT(ISERROR(SEARCH("Bajo",J10)))</formula>
    </cfRule>
    <cfRule type="containsText" dxfId="1128" priority="605" operator="containsText" text="Moderado">
      <formula>NOT(ISERROR(SEARCH("Moderado",J10)))</formula>
    </cfRule>
    <cfRule type="containsText" dxfId="1127" priority="606" operator="containsText" text="Alto">
      <formula>NOT(ISERROR(SEARCH("Alto",J10)))</formula>
    </cfRule>
    <cfRule type="containsText" dxfId="1126"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1125" priority="579" operator="containsText" text="Moderado">
      <formula>NOT(ISERROR(SEARCH("Moderado",M10)))</formula>
    </cfRule>
    <cfRule type="containsText" dxfId="1124" priority="599" operator="containsText" text="Bajo">
      <formula>NOT(ISERROR(SEARCH("Bajo",M10)))</formula>
    </cfRule>
    <cfRule type="containsText" dxfId="1123" priority="600" operator="containsText" text="Moderado">
      <formula>NOT(ISERROR(SEARCH("Moderado",M10)))</formula>
    </cfRule>
    <cfRule type="containsText" dxfId="1122" priority="601" operator="containsText" text="Alto">
      <formula>NOT(ISERROR(SEARCH("Alto",M10)))</formula>
    </cfRule>
    <cfRule type="containsText" dxfId="1121"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1120" priority="593" operator="containsText" text="3- Moderado">
      <formula>NOT(ISERROR(SEARCH("3- Moderado",N10)))</formula>
    </cfRule>
    <cfRule type="containsText" dxfId="1119" priority="594" operator="containsText" text="6- Moderado">
      <formula>NOT(ISERROR(SEARCH("6- Moderado",N10)))</formula>
    </cfRule>
    <cfRule type="containsText" dxfId="1118" priority="595" operator="containsText" text="4- Moderado">
      <formula>NOT(ISERROR(SEARCH("4- Moderado",N10)))</formula>
    </cfRule>
    <cfRule type="containsText" dxfId="1117" priority="596" operator="containsText" text="3- Bajo">
      <formula>NOT(ISERROR(SEARCH("3- Bajo",N10)))</formula>
    </cfRule>
    <cfRule type="containsText" dxfId="1116" priority="597" operator="containsText" text="4- Bajo">
      <formula>NOT(ISERROR(SEARCH("4- Bajo",N10)))</formula>
    </cfRule>
    <cfRule type="containsText" dxfId="1115" priority="598" operator="containsText" text="1- Bajo">
      <formula>NOT(ISERROR(SEARCH("1- Bajo",N10)))</formula>
    </cfRule>
  </conditionalFormatting>
  <conditionalFormatting sqref="H10:H24">
    <cfRule type="containsText" dxfId="1114" priority="580" operator="containsText" text="Muy Alta">
      <formula>NOT(ISERROR(SEARCH("Muy Alta",H10)))</formula>
    </cfRule>
    <cfRule type="containsText" dxfId="1113" priority="581" operator="containsText" text="Alta">
      <formula>NOT(ISERROR(SEARCH("Alta",H10)))</formula>
    </cfRule>
    <cfRule type="containsText" dxfId="1112" priority="582" operator="containsText" text="Muy Alta">
      <formula>NOT(ISERROR(SEARCH("Muy Alta",H10)))</formula>
    </cfRule>
    <cfRule type="containsText" dxfId="1111" priority="587" operator="containsText" text="Muy Baja">
      <formula>NOT(ISERROR(SEARCH("Muy Baja",H10)))</formula>
    </cfRule>
    <cfRule type="containsText" dxfId="1110" priority="588" operator="containsText" text="Baja">
      <formula>NOT(ISERROR(SEARCH("Baja",H10)))</formula>
    </cfRule>
    <cfRule type="containsText" dxfId="1109" priority="589" operator="containsText" text="Media">
      <formula>NOT(ISERROR(SEARCH("Media",H10)))</formula>
    </cfRule>
    <cfRule type="containsText" dxfId="1108" priority="590" operator="containsText" text="Alta">
      <formula>NOT(ISERROR(SEARCH("Alta",H10)))</formula>
    </cfRule>
    <cfRule type="containsText" dxfId="1107" priority="592" operator="containsText" text="Muy Alta">
      <formula>NOT(ISERROR(SEARCH("Muy Alta",H10)))</formula>
    </cfRule>
  </conditionalFormatting>
  <conditionalFormatting sqref="I10:I24">
    <cfRule type="containsText" dxfId="1106" priority="583" operator="containsText" text="Catastrófico">
      <formula>NOT(ISERROR(SEARCH("Catastrófico",I10)))</formula>
    </cfRule>
    <cfRule type="containsText" dxfId="1105" priority="584" operator="containsText" text="Mayor">
      <formula>NOT(ISERROR(SEARCH("Mayor",I10)))</formula>
    </cfRule>
    <cfRule type="containsText" dxfId="1104" priority="585" operator="containsText" text="Menor">
      <formula>NOT(ISERROR(SEARCH("Menor",I10)))</formula>
    </cfRule>
    <cfRule type="containsText" dxfId="1103" priority="586" operator="containsText" text="Leve">
      <formula>NOT(ISERROR(SEARCH("Leve",I10)))</formula>
    </cfRule>
    <cfRule type="containsText" dxfId="1102" priority="591" operator="containsText" text="Moderado">
      <formula>NOT(ISERROR(SEARCH("Moderado",I10)))</formula>
    </cfRule>
  </conditionalFormatting>
  <conditionalFormatting sqref="K10:K24">
    <cfRule type="containsText" dxfId="1101" priority="578" operator="containsText" text="Media">
      <formula>NOT(ISERROR(SEARCH("Media",K10)))</formula>
    </cfRule>
  </conditionalFormatting>
  <conditionalFormatting sqref="L10:L24">
    <cfRule type="containsText" dxfId="1100" priority="577" operator="containsText" text="Moderado">
      <formula>NOT(ISERROR(SEARCH("Moderado",L10)))</formula>
    </cfRule>
  </conditionalFormatting>
  <conditionalFormatting sqref="C15">
    <cfRule type="containsText" dxfId="1099" priority="571" operator="containsText" text="3- Moderado">
      <formula>NOT(ISERROR(SEARCH("3- Moderado",C15)))</formula>
    </cfRule>
    <cfRule type="containsText" dxfId="1098" priority="572" operator="containsText" text="6- Moderado">
      <formula>NOT(ISERROR(SEARCH("6- Moderado",C15)))</formula>
    </cfRule>
    <cfRule type="containsText" dxfId="1097" priority="573" operator="containsText" text="4- Moderado">
      <formula>NOT(ISERROR(SEARCH("4- Moderado",C15)))</formula>
    </cfRule>
    <cfRule type="containsText" dxfId="1096" priority="574" operator="containsText" text="3- Bajo">
      <formula>NOT(ISERROR(SEARCH("3- Bajo",C15)))</formula>
    </cfRule>
    <cfRule type="containsText" dxfId="1095" priority="575" operator="containsText" text="4- Bajo">
      <formula>NOT(ISERROR(SEARCH("4- Bajo",C15)))</formula>
    </cfRule>
    <cfRule type="containsText" dxfId="1094" priority="576" operator="containsText" text="1- Bajo">
      <formula>NOT(ISERROR(SEARCH("1- Bajo",C15)))</formula>
    </cfRule>
  </conditionalFormatting>
  <conditionalFormatting sqref="D15">
    <cfRule type="containsText" dxfId="1093" priority="565" operator="containsText" text="3- Moderado">
      <formula>NOT(ISERROR(SEARCH("3- Moderado",D15)))</formula>
    </cfRule>
    <cfRule type="containsText" dxfId="1092" priority="566" operator="containsText" text="6- Moderado">
      <formula>NOT(ISERROR(SEARCH("6- Moderado",D15)))</formula>
    </cfRule>
    <cfRule type="containsText" dxfId="1091" priority="567" operator="containsText" text="4- Moderado">
      <formula>NOT(ISERROR(SEARCH("4- Moderado",D15)))</formula>
    </cfRule>
    <cfRule type="containsText" dxfId="1090" priority="568" operator="containsText" text="3- Bajo">
      <formula>NOT(ISERROR(SEARCH("3- Bajo",D15)))</formula>
    </cfRule>
    <cfRule type="containsText" dxfId="1089" priority="569" operator="containsText" text="4- Bajo">
      <formula>NOT(ISERROR(SEARCH("4- Bajo",D15)))</formula>
    </cfRule>
    <cfRule type="containsText" dxfId="1088" priority="570" operator="containsText" text="1- Bajo">
      <formula>NOT(ISERROR(SEARCH("1- Bajo",D15)))</formula>
    </cfRule>
  </conditionalFormatting>
  <conditionalFormatting sqref="J10:J24">
    <cfRule type="containsText" dxfId="1087" priority="564" operator="containsText" text="Moderado">
      <formula>NOT(ISERROR(SEARCH("Moderado",J10)))</formula>
    </cfRule>
  </conditionalFormatting>
  <conditionalFormatting sqref="J10:J24">
    <cfRule type="containsText" dxfId="1086" priority="562" operator="containsText" text="Bajo">
      <formula>NOT(ISERROR(SEARCH("Bajo",J10)))</formula>
    </cfRule>
    <cfRule type="containsText" dxfId="1085" priority="563" operator="containsText" text="Extremo">
      <formula>NOT(ISERROR(SEARCH("Extremo",J10)))</formula>
    </cfRule>
  </conditionalFormatting>
  <conditionalFormatting sqref="K10:K24">
    <cfRule type="containsText" dxfId="1084" priority="560" operator="containsText" text="Baja">
      <formula>NOT(ISERROR(SEARCH("Baja",K10)))</formula>
    </cfRule>
    <cfRule type="containsText" dxfId="1083" priority="561" operator="containsText" text="Muy Baja">
      <formula>NOT(ISERROR(SEARCH("Muy Baja",K10)))</formula>
    </cfRule>
  </conditionalFormatting>
  <conditionalFormatting sqref="K10:K24">
    <cfRule type="containsText" dxfId="1082" priority="558" operator="containsText" text="Muy Alta">
      <formula>NOT(ISERROR(SEARCH("Muy Alta",K10)))</formula>
    </cfRule>
    <cfRule type="containsText" dxfId="1081" priority="559" operator="containsText" text="Alta">
      <formula>NOT(ISERROR(SEARCH("Alta",K10)))</formula>
    </cfRule>
  </conditionalFormatting>
  <conditionalFormatting sqref="L10:L24">
    <cfRule type="containsText" dxfId="1080" priority="554" operator="containsText" text="Catastrófico">
      <formula>NOT(ISERROR(SEARCH("Catastrófico",L10)))</formula>
    </cfRule>
    <cfRule type="containsText" dxfId="1079" priority="555" operator="containsText" text="Mayor">
      <formula>NOT(ISERROR(SEARCH("Mayor",L10)))</formula>
    </cfRule>
    <cfRule type="containsText" dxfId="1078" priority="556" operator="containsText" text="Menor">
      <formula>NOT(ISERROR(SEARCH("Menor",L10)))</formula>
    </cfRule>
    <cfRule type="containsText" dxfId="1077" priority="557" operator="containsText" text="Leve">
      <formula>NOT(ISERROR(SEARCH("Leve",L10)))</formula>
    </cfRule>
  </conditionalFormatting>
  <conditionalFormatting sqref="A20 E20">
    <cfRule type="containsText" dxfId="1076" priority="548" operator="containsText" text="3- Moderado">
      <formula>NOT(ISERROR(SEARCH("3- Moderado",A20)))</formula>
    </cfRule>
    <cfRule type="containsText" dxfId="1075" priority="549" operator="containsText" text="6- Moderado">
      <formula>NOT(ISERROR(SEARCH("6- Moderado",A20)))</formula>
    </cfRule>
    <cfRule type="containsText" dxfId="1074" priority="550" operator="containsText" text="4- Moderado">
      <formula>NOT(ISERROR(SEARCH("4- Moderado",A20)))</formula>
    </cfRule>
    <cfRule type="containsText" dxfId="1073" priority="551" operator="containsText" text="3- Bajo">
      <formula>NOT(ISERROR(SEARCH("3- Bajo",A20)))</formula>
    </cfRule>
    <cfRule type="containsText" dxfId="1072" priority="552" operator="containsText" text="4- Bajo">
      <formula>NOT(ISERROR(SEARCH("4- Bajo",A20)))</formula>
    </cfRule>
    <cfRule type="containsText" dxfId="1071" priority="553" operator="containsText" text="1- Bajo">
      <formula>NOT(ISERROR(SEARCH("1- Bajo",A20)))</formula>
    </cfRule>
  </conditionalFormatting>
  <conditionalFormatting sqref="F20:G20">
    <cfRule type="containsText" dxfId="1070" priority="542" operator="containsText" text="3- Moderado">
      <formula>NOT(ISERROR(SEARCH("3- Moderado",F20)))</formula>
    </cfRule>
    <cfRule type="containsText" dxfId="1069" priority="543" operator="containsText" text="6- Moderado">
      <formula>NOT(ISERROR(SEARCH("6- Moderado",F20)))</formula>
    </cfRule>
    <cfRule type="containsText" dxfId="1068" priority="544" operator="containsText" text="4- Moderado">
      <formula>NOT(ISERROR(SEARCH("4- Moderado",F20)))</formula>
    </cfRule>
    <cfRule type="containsText" dxfId="1067" priority="545" operator="containsText" text="3- Bajo">
      <formula>NOT(ISERROR(SEARCH("3- Bajo",F20)))</formula>
    </cfRule>
    <cfRule type="containsText" dxfId="1066" priority="546" operator="containsText" text="4- Bajo">
      <formula>NOT(ISERROR(SEARCH("4- Bajo",F20)))</formula>
    </cfRule>
    <cfRule type="containsText" dxfId="1065" priority="547" operator="containsText" text="1- Bajo">
      <formula>NOT(ISERROR(SEARCH("1- Bajo",F20)))</formula>
    </cfRule>
  </conditionalFormatting>
  <conditionalFormatting sqref="C20">
    <cfRule type="containsText" dxfId="1064" priority="536" operator="containsText" text="3- Moderado">
      <formula>NOT(ISERROR(SEARCH("3- Moderado",C20)))</formula>
    </cfRule>
    <cfRule type="containsText" dxfId="1063" priority="537" operator="containsText" text="6- Moderado">
      <formula>NOT(ISERROR(SEARCH("6- Moderado",C20)))</formula>
    </cfRule>
    <cfRule type="containsText" dxfId="1062" priority="538" operator="containsText" text="4- Moderado">
      <formula>NOT(ISERROR(SEARCH("4- Moderado",C20)))</formula>
    </cfRule>
    <cfRule type="containsText" dxfId="1061" priority="539" operator="containsText" text="3- Bajo">
      <formula>NOT(ISERROR(SEARCH("3- Bajo",C20)))</formula>
    </cfRule>
    <cfRule type="containsText" dxfId="1060" priority="540" operator="containsText" text="4- Bajo">
      <formula>NOT(ISERROR(SEARCH("4- Bajo",C20)))</formula>
    </cfRule>
    <cfRule type="containsText" dxfId="1059" priority="541" operator="containsText" text="1- Bajo">
      <formula>NOT(ISERROR(SEARCH("1- Bajo",C20)))</formula>
    </cfRule>
  </conditionalFormatting>
  <conditionalFormatting sqref="D20">
    <cfRule type="containsText" dxfId="1058" priority="530" operator="containsText" text="3- Moderado">
      <formula>NOT(ISERROR(SEARCH("3- Moderado",D20)))</formula>
    </cfRule>
    <cfRule type="containsText" dxfId="1057" priority="531" operator="containsText" text="6- Moderado">
      <formula>NOT(ISERROR(SEARCH("6- Moderado",D20)))</formula>
    </cfRule>
    <cfRule type="containsText" dxfId="1056" priority="532" operator="containsText" text="4- Moderado">
      <formula>NOT(ISERROR(SEARCH("4- Moderado",D20)))</formula>
    </cfRule>
    <cfRule type="containsText" dxfId="1055" priority="533" operator="containsText" text="3- Bajo">
      <formula>NOT(ISERROR(SEARCH("3- Bajo",D20)))</formula>
    </cfRule>
    <cfRule type="containsText" dxfId="1054" priority="534" operator="containsText" text="4- Bajo">
      <formula>NOT(ISERROR(SEARCH("4- Bajo",D20)))</formula>
    </cfRule>
    <cfRule type="containsText" dxfId="1053" priority="535" operator="containsText" text="1- Bajo">
      <formula>NOT(ISERROR(SEARCH("1- Bajo",D20)))</formula>
    </cfRule>
  </conditionalFormatting>
  <conditionalFormatting sqref="K25:L25">
    <cfRule type="containsText" dxfId="1052" priority="524" operator="containsText" text="3- Moderado">
      <formula>NOT(ISERROR(SEARCH("3- Moderado",K25)))</formula>
    </cfRule>
    <cfRule type="containsText" dxfId="1051" priority="525" operator="containsText" text="6- Moderado">
      <formula>NOT(ISERROR(SEARCH("6- Moderado",K25)))</formula>
    </cfRule>
    <cfRule type="containsText" dxfId="1050" priority="526" operator="containsText" text="4- Moderado">
      <formula>NOT(ISERROR(SEARCH("4- Moderado",K25)))</formula>
    </cfRule>
    <cfRule type="containsText" dxfId="1049" priority="527" operator="containsText" text="3- Bajo">
      <formula>NOT(ISERROR(SEARCH("3- Bajo",K25)))</formula>
    </cfRule>
    <cfRule type="containsText" dxfId="1048" priority="528" operator="containsText" text="4- Bajo">
      <formula>NOT(ISERROR(SEARCH("4- Bajo",K25)))</formula>
    </cfRule>
    <cfRule type="containsText" dxfId="1047" priority="529" operator="containsText" text="1- Bajo">
      <formula>NOT(ISERROR(SEARCH("1- Bajo",K25)))</formula>
    </cfRule>
  </conditionalFormatting>
  <conditionalFormatting sqref="H25:I25">
    <cfRule type="containsText" dxfId="1046" priority="518" operator="containsText" text="3- Moderado">
      <formula>NOT(ISERROR(SEARCH("3- Moderado",H25)))</formula>
    </cfRule>
    <cfRule type="containsText" dxfId="1045" priority="519" operator="containsText" text="6- Moderado">
      <formula>NOT(ISERROR(SEARCH("6- Moderado",H25)))</formula>
    </cfRule>
    <cfRule type="containsText" dxfId="1044" priority="520" operator="containsText" text="4- Moderado">
      <formula>NOT(ISERROR(SEARCH("4- Moderado",H25)))</formula>
    </cfRule>
    <cfRule type="containsText" dxfId="1043" priority="521" operator="containsText" text="3- Bajo">
      <formula>NOT(ISERROR(SEARCH("3- Bajo",H25)))</formula>
    </cfRule>
    <cfRule type="containsText" dxfId="1042" priority="522" operator="containsText" text="4- Bajo">
      <formula>NOT(ISERROR(SEARCH("4- Bajo",H25)))</formula>
    </cfRule>
    <cfRule type="containsText" dxfId="1041" priority="523" operator="containsText" text="1- Bajo">
      <formula>NOT(ISERROR(SEARCH("1- Bajo",H25)))</formula>
    </cfRule>
  </conditionalFormatting>
  <conditionalFormatting sqref="A25 C25:E25">
    <cfRule type="containsText" dxfId="1040" priority="512" operator="containsText" text="3- Moderado">
      <formula>NOT(ISERROR(SEARCH("3- Moderado",A25)))</formula>
    </cfRule>
    <cfRule type="containsText" dxfId="1039" priority="513" operator="containsText" text="6- Moderado">
      <formula>NOT(ISERROR(SEARCH("6- Moderado",A25)))</formula>
    </cfRule>
    <cfRule type="containsText" dxfId="1038" priority="514" operator="containsText" text="4- Moderado">
      <formula>NOT(ISERROR(SEARCH("4- Moderado",A25)))</formula>
    </cfRule>
    <cfRule type="containsText" dxfId="1037" priority="515" operator="containsText" text="3- Bajo">
      <formula>NOT(ISERROR(SEARCH("3- Bajo",A25)))</formula>
    </cfRule>
    <cfRule type="containsText" dxfId="1036" priority="516" operator="containsText" text="4- Bajo">
      <formula>NOT(ISERROR(SEARCH("4- Bajo",A25)))</formula>
    </cfRule>
    <cfRule type="containsText" dxfId="1035" priority="517" operator="containsText" text="1- Bajo">
      <formula>NOT(ISERROR(SEARCH("1- Bajo",A25)))</formula>
    </cfRule>
  </conditionalFormatting>
  <conditionalFormatting sqref="F25:G25">
    <cfRule type="containsText" dxfId="1034" priority="506" operator="containsText" text="3- Moderado">
      <formula>NOT(ISERROR(SEARCH("3- Moderado",F25)))</formula>
    </cfRule>
    <cfRule type="containsText" dxfId="1033" priority="507" operator="containsText" text="6- Moderado">
      <formula>NOT(ISERROR(SEARCH("6- Moderado",F25)))</formula>
    </cfRule>
    <cfRule type="containsText" dxfId="1032" priority="508" operator="containsText" text="4- Moderado">
      <formula>NOT(ISERROR(SEARCH("4- Moderado",F25)))</formula>
    </cfRule>
    <cfRule type="containsText" dxfId="1031" priority="509" operator="containsText" text="3- Bajo">
      <formula>NOT(ISERROR(SEARCH("3- Bajo",F25)))</formula>
    </cfRule>
    <cfRule type="containsText" dxfId="1030" priority="510" operator="containsText" text="4- Bajo">
      <formula>NOT(ISERROR(SEARCH("4- Bajo",F25)))</formula>
    </cfRule>
    <cfRule type="containsText" dxfId="1029" priority="511" operator="containsText" text="1- Bajo">
      <formula>NOT(ISERROR(SEARCH("1- Bajo",F25)))</formula>
    </cfRule>
  </conditionalFormatting>
  <conditionalFormatting sqref="J25:J29">
    <cfRule type="containsText" dxfId="1028" priority="501" operator="containsText" text="Bajo">
      <formula>NOT(ISERROR(SEARCH("Bajo",J25)))</formula>
    </cfRule>
    <cfRule type="containsText" dxfId="1027" priority="502" operator="containsText" text="Moderado">
      <formula>NOT(ISERROR(SEARCH("Moderado",J25)))</formula>
    </cfRule>
    <cfRule type="containsText" dxfId="1026" priority="503" operator="containsText" text="Alto">
      <formula>NOT(ISERROR(SEARCH("Alto",J25)))</formula>
    </cfRule>
    <cfRule type="containsText" dxfId="1025"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1024" priority="476" operator="containsText" text="Moderado">
      <formula>NOT(ISERROR(SEARCH("Moderado",M25)))</formula>
    </cfRule>
    <cfRule type="containsText" dxfId="1023" priority="496" operator="containsText" text="Bajo">
      <formula>NOT(ISERROR(SEARCH("Bajo",M25)))</formula>
    </cfRule>
    <cfRule type="containsText" dxfId="1022" priority="497" operator="containsText" text="Moderado">
      <formula>NOT(ISERROR(SEARCH("Moderado",M25)))</formula>
    </cfRule>
    <cfRule type="containsText" dxfId="1021" priority="498" operator="containsText" text="Alto">
      <formula>NOT(ISERROR(SEARCH("Alto",M25)))</formula>
    </cfRule>
    <cfRule type="containsText" dxfId="1020"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1019" priority="490" operator="containsText" text="3- Moderado">
      <formula>NOT(ISERROR(SEARCH("3- Moderado",N25)))</formula>
    </cfRule>
    <cfRule type="containsText" dxfId="1018" priority="491" operator="containsText" text="6- Moderado">
      <formula>NOT(ISERROR(SEARCH("6- Moderado",N25)))</formula>
    </cfRule>
    <cfRule type="containsText" dxfId="1017" priority="492" operator="containsText" text="4- Moderado">
      <formula>NOT(ISERROR(SEARCH("4- Moderado",N25)))</formula>
    </cfRule>
    <cfRule type="containsText" dxfId="1016" priority="493" operator="containsText" text="3- Bajo">
      <formula>NOT(ISERROR(SEARCH("3- Bajo",N25)))</formula>
    </cfRule>
    <cfRule type="containsText" dxfId="1015" priority="494" operator="containsText" text="4- Bajo">
      <formula>NOT(ISERROR(SEARCH("4- Bajo",N25)))</formula>
    </cfRule>
    <cfRule type="containsText" dxfId="1014" priority="495" operator="containsText" text="1- Bajo">
      <formula>NOT(ISERROR(SEARCH("1- Bajo",N25)))</formula>
    </cfRule>
  </conditionalFormatting>
  <conditionalFormatting sqref="H25:H29">
    <cfRule type="containsText" dxfId="1013" priority="477" operator="containsText" text="Muy Alta">
      <formula>NOT(ISERROR(SEARCH("Muy Alta",H25)))</formula>
    </cfRule>
    <cfRule type="containsText" dxfId="1012" priority="478" operator="containsText" text="Alta">
      <formula>NOT(ISERROR(SEARCH("Alta",H25)))</formula>
    </cfRule>
    <cfRule type="containsText" dxfId="1011" priority="479" operator="containsText" text="Muy Alta">
      <formula>NOT(ISERROR(SEARCH("Muy Alta",H25)))</formula>
    </cfRule>
    <cfRule type="containsText" dxfId="1010" priority="484" operator="containsText" text="Muy Baja">
      <formula>NOT(ISERROR(SEARCH("Muy Baja",H25)))</formula>
    </cfRule>
    <cfRule type="containsText" dxfId="1009" priority="485" operator="containsText" text="Baja">
      <formula>NOT(ISERROR(SEARCH("Baja",H25)))</formula>
    </cfRule>
    <cfRule type="containsText" dxfId="1008" priority="486" operator="containsText" text="Media">
      <formula>NOT(ISERROR(SEARCH("Media",H25)))</formula>
    </cfRule>
    <cfRule type="containsText" dxfId="1007" priority="487" operator="containsText" text="Alta">
      <formula>NOT(ISERROR(SEARCH("Alta",H25)))</formula>
    </cfRule>
    <cfRule type="containsText" dxfId="1006" priority="489" operator="containsText" text="Muy Alta">
      <formula>NOT(ISERROR(SEARCH("Muy Alta",H25)))</formula>
    </cfRule>
  </conditionalFormatting>
  <conditionalFormatting sqref="I25:I29">
    <cfRule type="containsText" dxfId="1005" priority="480" operator="containsText" text="Catastrófico">
      <formula>NOT(ISERROR(SEARCH("Catastrófico",I25)))</formula>
    </cfRule>
    <cfRule type="containsText" dxfId="1004" priority="481" operator="containsText" text="Mayor">
      <formula>NOT(ISERROR(SEARCH("Mayor",I25)))</formula>
    </cfRule>
    <cfRule type="containsText" dxfId="1003" priority="482" operator="containsText" text="Menor">
      <formula>NOT(ISERROR(SEARCH("Menor",I25)))</formula>
    </cfRule>
    <cfRule type="containsText" dxfId="1002" priority="483" operator="containsText" text="Leve">
      <formula>NOT(ISERROR(SEARCH("Leve",I25)))</formula>
    </cfRule>
    <cfRule type="containsText" dxfId="1001" priority="488" operator="containsText" text="Moderado">
      <formula>NOT(ISERROR(SEARCH("Moderado",I25)))</formula>
    </cfRule>
  </conditionalFormatting>
  <conditionalFormatting sqref="K25:K29">
    <cfRule type="containsText" dxfId="1000" priority="475" operator="containsText" text="Media">
      <formula>NOT(ISERROR(SEARCH("Media",K25)))</formula>
    </cfRule>
  </conditionalFormatting>
  <conditionalFormatting sqref="L25:L29">
    <cfRule type="containsText" dxfId="999" priority="474" operator="containsText" text="Moderado">
      <formula>NOT(ISERROR(SEARCH("Moderado",L25)))</formula>
    </cfRule>
  </conditionalFormatting>
  <conditionalFormatting sqref="J25:J29">
    <cfRule type="containsText" dxfId="998" priority="473" operator="containsText" text="Moderado">
      <formula>NOT(ISERROR(SEARCH("Moderado",J25)))</formula>
    </cfRule>
  </conditionalFormatting>
  <conditionalFormatting sqref="J25:J29">
    <cfRule type="containsText" dxfId="997" priority="471" operator="containsText" text="Bajo">
      <formula>NOT(ISERROR(SEARCH("Bajo",J25)))</formula>
    </cfRule>
    <cfRule type="containsText" dxfId="996" priority="472" operator="containsText" text="Extremo">
      <formula>NOT(ISERROR(SEARCH("Extremo",J25)))</formula>
    </cfRule>
  </conditionalFormatting>
  <conditionalFormatting sqref="K25:K29">
    <cfRule type="containsText" dxfId="995" priority="469" operator="containsText" text="Baja">
      <formula>NOT(ISERROR(SEARCH("Baja",K25)))</formula>
    </cfRule>
    <cfRule type="containsText" dxfId="994" priority="470" operator="containsText" text="Muy Baja">
      <formula>NOT(ISERROR(SEARCH("Muy Baja",K25)))</formula>
    </cfRule>
  </conditionalFormatting>
  <conditionalFormatting sqref="K25:K29">
    <cfRule type="containsText" dxfId="993" priority="467" operator="containsText" text="Muy Alta">
      <formula>NOT(ISERROR(SEARCH("Muy Alta",K25)))</formula>
    </cfRule>
    <cfRule type="containsText" dxfId="992" priority="468" operator="containsText" text="Alta">
      <formula>NOT(ISERROR(SEARCH("Alta",K25)))</formula>
    </cfRule>
  </conditionalFormatting>
  <conditionalFormatting sqref="L25:L29">
    <cfRule type="containsText" dxfId="991" priority="463" operator="containsText" text="Catastrófico">
      <formula>NOT(ISERROR(SEARCH("Catastrófico",L25)))</formula>
    </cfRule>
    <cfRule type="containsText" dxfId="990" priority="464" operator="containsText" text="Mayor">
      <formula>NOT(ISERROR(SEARCH("Mayor",L25)))</formula>
    </cfRule>
    <cfRule type="containsText" dxfId="989" priority="465" operator="containsText" text="Menor">
      <formula>NOT(ISERROR(SEARCH("Menor",L25)))</formula>
    </cfRule>
    <cfRule type="containsText" dxfId="988" priority="466" operator="containsText" text="Leve">
      <formula>NOT(ISERROR(SEARCH("Leve",L25)))</formula>
    </cfRule>
  </conditionalFormatting>
  <conditionalFormatting sqref="K30:L30">
    <cfRule type="containsText" dxfId="987" priority="457" operator="containsText" text="3- Moderado">
      <formula>NOT(ISERROR(SEARCH("3- Moderado",K30)))</formula>
    </cfRule>
    <cfRule type="containsText" dxfId="986" priority="458" operator="containsText" text="6- Moderado">
      <formula>NOT(ISERROR(SEARCH("6- Moderado",K30)))</formula>
    </cfRule>
    <cfRule type="containsText" dxfId="985" priority="459" operator="containsText" text="4- Moderado">
      <formula>NOT(ISERROR(SEARCH("4- Moderado",K30)))</formula>
    </cfRule>
    <cfRule type="containsText" dxfId="984" priority="460" operator="containsText" text="3- Bajo">
      <formula>NOT(ISERROR(SEARCH("3- Bajo",K30)))</formula>
    </cfRule>
    <cfRule type="containsText" dxfId="983" priority="461" operator="containsText" text="4- Bajo">
      <formula>NOT(ISERROR(SEARCH("4- Bajo",K30)))</formula>
    </cfRule>
    <cfRule type="containsText" dxfId="982" priority="462" operator="containsText" text="1- Bajo">
      <formula>NOT(ISERROR(SEARCH("1- Bajo",K30)))</formula>
    </cfRule>
  </conditionalFormatting>
  <conditionalFormatting sqref="H30:I30">
    <cfRule type="containsText" dxfId="981" priority="451" operator="containsText" text="3- Moderado">
      <formula>NOT(ISERROR(SEARCH("3- Moderado",H30)))</formula>
    </cfRule>
    <cfRule type="containsText" dxfId="980" priority="452" operator="containsText" text="6- Moderado">
      <formula>NOT(ISERROR(SEARCH("6- Moderado",H30)))</formula>
    </cfRule>
    <cfRule type="containsText" dxfId="979" priority="453" operator="containsText" text="4- Moderado">
      <formula>NOT(ISERROR(SEARCH("4- Moderado",H30)))</formula>
    </cfRule>
    <cfRule type="containsText" dxfId="978" priority="454" operator="containsText" text="3- Bajo">
      <formula>NOT(ISERROR(SEARCH("3- Bajo",H30)))</formula>
    </cfRule>
    <cfRule type="containsText" dxfId="977" priority="455" operator="containsText" text="4- Bajo">
      <formula>NOT(ISERROR(SEARCH("4- Bajo",H30)))</formula>
    </cfRule>
    <cfRule type="containsText" dxfId="976" priority="456" operator="containsText" text="1- Bajo">
      <formula>NOT(ISERROR(SEARCH("1- Bajo",H30)))</formula>
    </cfRule>
  </conditionalFormatting>
  <conditionalFormatting sqref="A30 C30:E30">
    <cfRule type="containsText" dxfId="975" priority="445" operator="containsText" text="3- Moderado">
      <formula>NOT(ISERROR(SEARCH("3- Moderado",A30)))</formula>
    </cfRule>
    <cfRule type="containsText" dxfId="974" priority="446" operator="containsText" text="6- Moderado">
      <formula>NOT(ISERROR(SEARCH("6- Moderado",A30)))</formula>
    </cfRule>
    <cfRule type="containsText" dxfId="973" priority="447" operator="containsText" text="4- Moderado">
      <formula>NOT(ISERROR(SEARCH("4- Moderado",A30)))</formula>
    </cfRule>
    <cfRule type="containsText" dxfId="972" priority="448" operator="containsText" text="3- Bajo">
      <formula>NOT(ISERROR(SEARCH("3- Bajo",A30)))</formula>
    </cfRule>
    <cfRule type="containsText" dxfId="971" priority="449" operator="containsText" text="4- Bajo">
      <formula>NOT(ISERROR(SEARCH("4- Bajo",A30)))</formula>
    </cfRule>
    <cfRule type="containsText" dxfId="970" priority="450" operator="containsText" text="1- Bajo">
      <formula>NOT(ISERROR(SEARCH("1- Bajo",A30)))</formula>
    </cfRule>
  </conditionalFormatting>
  <conditionalFormatting sqref="F30:G30">
    <cfRule type="containsText" dxfId="969" priority="439" operator="containsText" text="3- Moderado">
      <formula>NOT(ISERROR(SEARCH("3- Moderado",F30)))</formula>
    </cfRule>
    <cfRule type="containsText" dxfId="968" priority="440" operator="containsText" text="6- Moderado">
      <formula>NOT(ISERROR(SEARCH("6- Moderado",F30)))</formula>
    </cfRule>
    <cfRule type="containsText" dxfId="967" priority="441" operator="containsText" text="4- Moderado">
      <formula>NOT(ISERROR(SEARCH("4- Moderado",F30)))</formula>
    </cfRule>
    <cfRule type="containsText" dxfId="966" priority="442" operator="containsText" text="3- Bajo">
      <formula>NOT(ISERROR(SEARCH("3- Bajo",F30)))</formula>
    </cfRule>
    <cfRule type="containsText" dxfId="965" priority="443" operator="containsText" text="4- Bajo">
      <formula>NOT(ISERROR(SEARCH("4- Bajo",F30)))</formula>
    </cfRule>
    <cfRule type="containsText" dxfId="964" priority="444" operator="containsText" text="1- Bajo">
      <formula>NOT(ISERROR(SEARCH("1- Bajo",F30)))</formula>
    </cfRule>
  </conditionalFormatting>
  <conditionalFormatting sqref="J30:J34">
    <cfRule type="containsText" dxfId="963" priority="434" operator="containsText" text="Bajo">
      <formula>NOT(ISERROR(SEARCH("Bajo",J30)))</formula>
    </cfRule>
    <cfRule type="containsText" dxfId="962" priority="435" operator="containsText" text="Moderado">
      <formula>NOT(ISERROR(SEARCH("Moderado",J30)))</formula>
    </cfRule>
    <cfRule type="containsText" dxfId="961" priority="436" operator="containsText" text="Alto">
      <formula>NOT(ISERROR(SEARCH("Alto",J30)))</formula>
    </cfRule>
    <cfRule type="containsText" dxfId="960"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959" priority="409" operator="containsText" text="Moderado">
      <formula>NOT(ISERROR(SEARCH("Moderado",M30)))</formula>
    </cfRule>
    <cfRule type="containsText" dxfId="958" priority="429" operator="containsText" text="Bajo">
      <formula>NOT(ISERROR(SEARCH("Bajo",M30)))</formula>
    </cfRule>
    <cfRule type="containsText" dxfId="957" priority="430" operator="containsText" text="Moderado">
      <formula>NOT(ISERROR(SEARCH("Moderado",M30)))</formula>
    </cfRule>
    <cfRule type="containsText" dxfId="956" priority="431" operator="containsText" text="Alto">
      <formula>NOT(ISERROR(SEARCH("Alto",M30)))</formula>
    </cfRule>
    <cfRule type="containsText" dxfId="955"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954" priority="423" operator="containsText" text="3- Moderado">
      <formula>NOT(ISERROR(SEARCH("3- Moderado",N30)))</formula>
    </cfRule>
    <cfRule type="containsText" dxfId="953" priority="424" operator="containsText" text="6- Moderado">
      <formula>NOT(ISERROR(SEARCH("6- Moderado",N30)))</formula>
    </cfRule>
    <cfRule type="containsText" dxfId="952" priority="425" operator="containsText" text="4- Moderado">
      <formula>NOT(ISERROR(SEARCH("4- Moderado",N30)))</formula>
    </cfRule>
    <cfRule type="containsText" dxfId="951" priority="426" operator="containsText" text="3- Bajo">
      <formula>NOT(ISERROR(SEARCH("3- Bajo",N30)))</formula>
    </cfRule>
    <cfRule type="containsText" dxfId="950" priority="427" operator="containsText" text="4- Bajo">
      <formula>NOT(ISERROR(SEARCH("4- Bajo",N30)))</formula>
    </cfRule>
    <cfRule type="containsText" dxfId="949" priority="428" operator="containsText" text="1- Bajo">
      <formula>NOT(ISERROR(SEARCH("1- Bajo",N30)))</formula>
    </cfRule>
  </conditionalFormatting>
  <conditionalFormatting sqref="H30:H34">
    <cfRule type="containsText" dxfId="948" priority="410" operator="containsText" text="Muy Alta">
      <formula>NOT(ISERROR(SEARCH("Muy Alta",H30)))</formula>
    </cfRule>
    <cfRule type="containsText" dxfId="947" priority="411" operator="containsText" text="Alta">
      <formula>NOT(ISERROR(SEARCH("Alta",H30)))</formula>
    </cfRule>
    <cfRule type="containsText" dxfId="946" priority="412" operator="containsText" text="Muy Alta">
      <formula>NOT(ISERROR(SEARCH("Muy Alta",H30)))</formula>
    </cfRule>
    <cfRule type="containsText" dxfId="945" priority="417" operator="containsText" text="Muy Baja">
      <formula>NOT(ISERROR(SEARCH("Muy Baja",H30)))</formula>
    </cfRule>
    <cfRule type="containsText" dxfId="944" priority="418" operator="containsText" text="Baja">
      <formula>NOT(ISERROR(SEARCH("Baja",H30)))</formula>
    </cfRule>
    <cfRule type="containsText" dxfId="943" priority="419" operator="containsText" text="Media">
      <formula>NOT(ISERROR(SEARCH("Media",H30)))</formula>
    </cfRule>
    <cfRule type="containsText" dxfId="942" priority="420" operator="containsText" text="Alta">
      <formula>NOT(ISERROR(SEARCH("Alta",H30)))</formula>
    </cfRule>
    <cfRule type="containsText" dxfId="941" priority="422" operator="containsText" text="Muy Alta">
      <formula>NOT(ISERROR(SEARCH("Muy Alta",H30)))</formula>
    </cfRule>
  </conditionalFormatting>
  <conditionalFormatting sqref="I30:I34">
    <cfRule type="containsText" dxfId="940" priority="413" operator="containsText" text="Catastrófico">
      <formula>NOT(ISERROR(SEARCH("Catastrófico",I30)))</formula>
    </cfRule>
    <cfRule type="containsText" dxfId="939" priority="414" operator="containsText" text="Mayor">
      <formula>NOT(ISERROR(SEARCH("Mayor",I30)))</formula>
    </cfRule>
    <cfRule type="containsText" dxfId="938" priority="415" operator="containsText" text="Menor">
      <formula>NOT(ISERROR(SEARCH("Menor",I30)))</formula>
    </cfRule>
    <cfRule type="containsText" dxfId="937" priority="416" operator="containsText" text="Leve">
      <formula>NOT(ISERROR(SEARCH("Leve",I30)))</formula>
    </cfRule>
    <cfRule type="containsText" dxfId="936" priority="421" operator="containsText" text="Moderado">
      <formula>NOT(ISERROR(SEARCH("Moderado",I30)))</formula>
    </cfRule>
  </conditionalFormatting>
  <conditionalFormatting sqref="K30:K34">
    <cfRule type="containsText" dxfId="935" priority="408" operator="containsText" text="Media">
      <formula>NOT(ISERROR(SEARCH("Media",K30)))</formula>
    </cfRule>
  </conditionalFormatting>
  <conditionalFormatting sqref="L30:L34">
    <cfRule type="containsText" dxfId="934" priority="407" operator="containsText" text="Moderado">
      <formula>NOT(ISERROR(SEARCH("Moderado",L30)))</formula>
    </cfRule>
  </conditionalFormatting>
  <conditionalFormatting sqref="J30:J34">
    <cfRule type="containsText" dxfId="933" priority="406" operator="containsText" text="Moderado">
      <formula>NOT(ISERROR(SEARCH("Moderado",J30)))</formula>
    </cfRule>
  </conditionalFormatting>
  <conditionalFormatting sqref="J30:J34">
    <cfRule type="containsText" dxfId="932" priority="404" operator="containsText" text="Bajo">
      <formula>NOT(ISERROR(SEARCH("Bajo",J30)))</formula>
    </cfRule>
    <cfRule type="containsText" dxfId="931" priority="405" operator="containsText" text="Extremo">
      <formula>NOT(ISERROR(SEARCH("Extremo",J30)))</formula>
    </cfRule>
  </conditionalFormatting>
  <conditionalFormatting sqref="K30:K34">
    <cfRule type="containsText" dxfId="930" priority="402" operator="containsText" text="Baja">
      <formula>NOT(ISERROR(SEARCH("Baja",K30)))</formula>
    </cfRule>
    <cfRule type="containsText" dxfId="929" priority="403" operator="containsText" text="Muy Baja">
      <formula>NOT(ISERROR(SEARCH("Muy Baja",K30)))</formula>
    </cfRule>
  </conditionalFormatting>
  <conditionalFormatting sqref="K30:K34">
    <cfRule type="containsText" dxfId="928" priority="400" operator="containsText" text="Muy Alta">
      <formula>NOT(ISERROR(SEARCH("Muy Alta",K30)))</formula>
    </cfRule>
    <cfRule type="containsText" dxfId="927" priority="401" operator="containsText" text="Alta">
      <formula>NOT(ISERROR(SEARCH("Alta",K30)))</formula>
    </cfRule>
  </conditionalFormatting>
  <conditionalFormatting sqref="L30:L34">
    <cfRule type="containsText" dxfId="926" priority="396" operator="containsText" text="Catastrófico">
      <formula>NOT(ISERROR(SEARCH("Catastrófico",L30)))</formula>
    </cfRule>
    <cfRule type="containsText" dxfId="925" priority="397" operator="containsText" text="Mayor">
      <formula>NOT(ISERROR(SEARCH("Mayor",L30)))</formula>
    </cfRule>
    <cfRule type="containsText" dxfId="924" priority="398" operator="containsText" text="Menor">
      <formula>NOT(ISERROR(SEARCH("Menor",L30)))</formula>
    </cfRule>
    <cfRule type="containsText" dxfId="923" priority="399" operator="containsText" text="Leve">
      <formula>NOT(ISERROR(SEARCH("Leve",L30)))</formula>
    </cfRule>
  </conditionalFormatting>
  <conditionalFormatting sqref="K35:L35">
    <cfRule type="containsText" dxfId="922" priority="390" operator="containsText" text="3- Moderado">
      <formula>NOT(ISERROR(SEARCH("3- Moderado",K35)))</formula>
    </cfRule>
    <cfRule type="containsText" dxfId="921" priority="391" operator="containsText" text="6- Moderado">
      <formula>NOT(ISERROR(SEARCH("6- Moderado",K35)))</formula>
    </cfRule>
    <cfRule type="containsText" dxfId="920" priority="392" operator="containsText" text="4- Moderado">
      <formula>NOT(ISERROR(SEARCH("4- Moderado",K35)))</formula>
    </cfRule>
    <cfRule type="containsText" dxfId="919" priority="393" operator="containsText" text="3- Bajo">
      <formula>NOT(ISERROR(SEARCH("3- Bajo",K35)))</formula>
    </cfRule>
    <cfRule type="containsText" dxfId="918" priority="394" operator="containsText" text="4- Bajo">
      <formula>NOT(ISERROR(SEARCH("4- Bajo",K35)))</formula>
    </cfRule>
    <cfRule type="containsText" dxfId="917" priority="395" operator="containsText" text="1- Bajo">
      <formula>NOT(ISERROR(SEARCH("1- Bajo",K35)))</formula>
    </cfRule>
  </conditionalFormatting>
  <conditionalFormatting sqref="H35:I35">
    <cfRule type="containsText" dxfId="916" priority="384" operator="containsText" text="3- Moderado">
      <formula>NOT(ISERROR(SEARCH("3- Moderado",H35)))</formula>
    </cfRule>
    <cfRule type="containsText" dxfId="915" priority="385" operator="containsText" text="6- Moderado">
      <formula>NOT(ISERROR(SEARCH("6- Moderado",H35)))</formula>
    </cfRule>
    <cfRule type="containsText" dxfId="914" priority="386" operator="containsText" text="4- Moderado">
      <formula>NOT(ISERROR(SEARCH("4- Moderado",H35)))</formula>
    </cfRule>
    <cfRule type="containsText" dxfId="913" priority="387" operator="containsText" text="3- Bajo">
      <formula>NOT(ISERROR(SEARCH("3- Bajo",H35)))</formula>
    </cfRule>
    <cfRule type="containsText" dxfId="912" priority="388" operator="containsText" text="4- Bajo">
      <formula>NOT(ISERROR(SEARCH("4- Bajo",H35)))</formula>
    </cfRule>
    <cfRule type="containsText" dxfId="911" priority="389" operator="containsText" text="1- Bajo">
      <formula>NOT(ISERROR(SEARCH("1- Bajo",H35)))</formula>
    </cfRule>
  </conditionalFormatting>
  <conditionalFormatting sqref="A35 C35:E35">
    <cfRule type="containsText" dxfId="910" priority="378" operator="containsText" text="3- Moderado">
      <formula>NOT(ISERROR(SEARCH("3- Moderado",A35)))</formula>
    </cfRule>
    <cfRule type="containsText" dxfId="909" priority="379" operator="containsText" text="6- Moderado">
      <formula>NOT(ISERROR(SEARCH("6- Moderado",A35)))</formula>
    </cfRule>
    <cfRule type="containsText" dxfId="908" priority="380" operator="containsText" text="4- Moderado">
      <formula>NOT(ISERROR(SEARCH("4- Moderado",A35)))</formula>
    </cfRule>
    <cfRule type="containsText" dxfId="907" priority="381" operator="containsText" text="3- Bajo">
      <formula>NOT(ISERROR(SEARCH("3- Bajo",A35)))</formula>
    </cfRule>
    <cfRule type="containsText" dxfId="906" priority="382" operator="containsText" text="4- Bajo">
      <formula>NOT(ISERROR(SEARCH("4- Bajo",A35)))</formula>
    </cfRule>
    <cfRule type="containsText" dxfId="905" priority="383" operator="containsText" text="1- Bajo">
      <formula>NOT(ISERROR(SEARCH("1- Bajo",A35)))</formula>
    </cfRule>
  </conditionalFormatting>
  <conditionalFormatting sqref="F35:G35">
    <cfRule type="containsText" dxfId="904" priority="372" operator="containsText" text="3- Moderado">
      <formula>NOT(ISERROR(SEARCH("3- Moderado",F35)))</formula>
    </cfRule>
    <cfRule type="containsText" dxfId="903" priority="373" operator="containsText" text="6- Moderado">
      <formula>NOT(ISERROR(SEARCH("6- Moderado",F35)))</formula>
    </cfRule>
    <cfRule type="containsText" dxfId="902" priority="374" operator="containsText" text="4- Moderado">
      <formula>NOT(ISERROR(SEARCH("4- Moderado",F35)))</formula>
    </cfRule>
    <cfRule type="containsText" dxfId="901" priority="375" operator="containsText" text="3- Bajo">
      <formula>NOT(ISERROR(SEARCH("3- Bajo",F35)))</formula>
    </cfRule>
    <cfRule type="containsText" dxfId="900" priority="376" operator="containsText" text="4- Bajo">
      <formula>NOT(ISERROR(SEARCH("4- Bajo",F35)))</formula>
    </cfRule>
    <cfRule type="containsText" dxfId="899" priority="377" operator="containsText" text="1- Bajo">
      <formula>NOT(ISERROR(SEARCH("1- Bajo",F35)))</formula>
    </cfRule>
  </conditionalFormatting>
  <conditionalFormatting sqref="J35:J39">
    <cfRule type="containsText" dxfId="898" priority="367" operator="containsText" text="Bajo">
      <formula>NOT(ISERROR(SEARCH("Bajo",J35)))</formula>
    </cfRule>
    <cfRule type="containsText" dxfId="897" priority="368" operator="containsText" text="Moderado">
      <formula>NOT(ISERROR(SEARCH("Moderado",J35)))</formula>
    </cfRule>
    <cfRule type="containsText" dxfId="896" priority="369" operator="containsText" text="Alto">
      <formula>NOT(ISERROR(SEARCH("Alto",J35)))</formula>
    </cfRule>
    <cfRule type="containsText" dxfId="895"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894" priority="342" operator="containsText" text="Moderado">
      <formula>NOT(ISERROR(SEARCH("Moderado",M35)))</formula>
    </cfRule>
    <cfRule type="containsText" dxfId="893" priority="362" operator="containsText" text="Bajo">
      <formula>NOT(ISERROR(SEARCH("Bajo",M35)))</formula>
    </cfRule>
    <cfRule type="containsText" dxfId="892" priority="363" operator="containsText" text="Moderado">
      <formula>NOT(ISERROR(SEARCH("Moderado",M35)))</formula>
    </cfRule>
    <cfRule type="containsText" dxfId="891" priority="364" operator="containsText" text="Alto">
      <formula>NOT(ISERROR(SEARCH("Alto",M35)))</formula>
    </cfRule>
    <cfRule type="containsText" dxfId="890"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889" priority="356" operator="containsText" text="3- Moderado">
      <formula>NOT(ISERROR(SEARCH("3- Moderado",N35)))</formula>
    </cfRule>
    <cfRule type="containsText" dxfId="888" priority="357" operator="containsText" text="6- Moderado">
      <formula>NOT(ISERROR(SEARCH("6- Moderado",N35)))</formula>
    </cfRule>
    <cfRule type="containsText" dxfId="887" priority="358" operator="containsText" text="4- Moderado">
      <formula>NOT(ISERROR(SEARCH("4- Moderado",N35)))</formula>
    </cfRule>
    <cfRule type="containsText" dxfId="886" priority="359" operator="containsText" text="3- Bajo">
      <formula>NOT(ISERROR(SEARCH("3- Bajo",N35)))</formula>
    </cfRule>
    <cfRule type="containsText" dxfId="885" priority="360" operator="containsText" text="4- Bajo">
      <formula>NOT(ISERROR(SEARCH("4- Bajo",N35)))</formula>
    </cfRule>
    <cfRule type="containsText" dxfId="884" priority="361" operator="containsText" text="1- Bajo">
      <formula>NOT(ISERROR(SEARCH("1- Bajo",N35)))</formula>
    </cfRule>
  </conditionalFormatting>
  <conditionalFormatting sqref="H35:H39">
    <cfRule type="containsText" dxfId="883" priority="343" operator="containsText" text="Muy Alta">
      <formula>NOT(ISERROR(SEARCH("Muy Alta",H35)))</formula>
    </cfRule>
    <cfRule type="containsText" dxfId="882" priority="344" operator="containsText" text="Alta">
      <formula>NOT(ISERROR(SEARCH("Alta",H35)))</formula>
    </cfRule>
    <cfRule type="containsText" dxfId="881" priority="345" operator="containsText" text="Muy Alta">
      <formula>NOT(ISERROR(SEARCH("Muy Alta",H35)))</formula>
    </cfRule>
    <cfRule type="containsText" dxfId="880" priority="350" operator="containsText" text="Muy Baja">
      <formula>NOT(ISERROR(SEARCH("Muy Baja",H35)))</formula>
    </cfRule>
    <cfRule type="containsText" dxfId="879" priority="351" operator="containsText" text="Baja">
      <formula>NOT(ISERROR(SEARCH("Baja",H35)))</formula>
    </cfRule>
    <cfRule type="containsText" dxfId="878" priority="352" operator="containsText" text="Media">
      <formula>NOT(ISERROR(SEARCH("Media",H35)))</formula>
    </cfRule>
    <cfRule type="containsText" dxfId="877" priority="353" operator="containsText" text="Alta">
      <formula>NOT(ISERROR(SEARCH("Alta",H35)))</formula>
    </cfRule>
    <cfRule type="containsText" dxfId="876" priority="355" operator="containsText" text="Muy Alta">
      <formula>NOT(ISERROR(SEARCH("Muy Alta",H35)))</formula>
    </cfRule>
  </conditionalFormatting>
  <conditionalFormatting sqref="I35:I39">
    <cfRule type="containsText" dxfId="875" priority="346" operator="containsText" text="Catastrófico">
      <formula>NOT(ISERROR(SEARCH("Catastrófico",I35)))</formula>
    </cfRule>
    <cfRule type="containsText" dxfId="874" priority="347" operator="containsText" text="Mayor">
      <formula>NOT(ISERROR(SEARCH("Mayor",I35)))</formula>
    </cfRule>
    <cfRule type="containsText" dxfId="873" priority="348" operator="containsText" text="Menor">
      <formula>NOT(ISERROR(SEARCH("Menor",I35)))</formula>
    </cfRule>
    <cfRule type="containsText" dxfId="872" priority="349" operator="containsText" text="Leve">
      <formula>NOT(ISERROR(SEARCH("Leve",I35)))</formula>
    </cfRule>
    <cfRule type="containsText" dxfId="871" priority="354" operator="containsText" text="Moderado">
      <formula>NOT(ISERROR(SEARCH("Moderado",I35)))</formula>
    </cfRule>
  </conditionalFormatting>
  <conditionalFormatting sqref="K35:K39">
    <cfRule type="containsText" dxfId="870" priority="341" operator="containsText" text="Media">
      <formula>NOT(ISERROR(SEARCH("Media",K35)))</formula>
    </cfRule>
  </conditionalFormatting>
  <conditionalFormatting sqref="L35:L39">
    <cfRule type="containsText" dxfId="869" priority="340" operator="containsText" text="Moderado">
      <formula>NOT(ISERROR(SEARCH("Moderado",L35)))</formula>
    </cfRule>
  </conditionalFormatting>
  <conditionalFormatting sqref="J35:J39">
    <cfRule type="containsText" dxfId="868" priority="339" operator="containsText" text="Moderado">
      <formula>NOT(ISERROR(SEARCH("Moderado",J35)))</formula>
    </cfRule>
  </conditionalFormatting>
  <conditionalFormatting sqref="J35:J39">
    <cfRule type="containsText" dxfId="867" priority="337" operator="containsText" text="Bajo">
      <formula>NOT(ISERROR(SEARCH("Bajo",J35)))</formula>
    </cfRule>
    <cfRule type="containsText" dxfId="866" priority="338" operator="containsText" text="Extremo">
      <formula>NOT(ISERROR(SEARCH("Extremo",J35)))</formula>
    </cfRule>
  </conditionalFormatting>
  <conditionalFormatting sqref="K35:K39">
    <cfRule type="containsText" dxfId="865" priority="335" operator="containsText" text="Baja">
      <formula>NOT(ISERROR(SEARCH("Baja",K35)))</formula>
    </cfRule>
    <cfRule type="containsText" dxfId="864" priority="336" operator="containsText" text="Muy Baja">
      <formula>NOT(ISERROR(SEARCH("Muy Baja",K35)))</formula>
    </cfRule>
  </conditionalFormatting>
  <conditionalFormatting sqref="K35:K39">
    <cfRule type="containsText" dxfId="863" priority="333" operator="containsText" text="Muy Alta">
      <formula>NOT(ISERROR(SEARCH("Muy Alta",K35)))</formula>
    </cfRule>
    <cfRule type="containsText" dxfId="862" priority="334" operator="containsText" text="Alta">
      <formula>NOT(ISERROR(SEARCH("Alta",K35)))</formula>
    </cfRule>
  </conditionalFormatting>
  <conditionalFormatting sqref="L35:L39">
    <cfRule type="containsText" dxfId="861" priority="329" operator="containsText" text="Catastrófico">
      <formula>NOT(ISERROR(SEARCH("Catastrófico",L35)))</formula>
    </cfRule>
    <cfRule type="containsText" dxfId="860" priority="330" operator="containsText" text="Mayor">
      <formula>NOT(ISERROR(SEARCH("Mayor",L35)))</formula>
    </cfRule>
    <cfRule type="containsText" dxfId="859" priority="331" operator="containsText" text="Menor">
      <formula>NOT(ISERROR(SEARCH("Menor",L35)))</formula>
    </cfRule>
    <cfRule type="containsText" dxfId="858" priority="332" operator="containsText" text="Leve">
      <formula>NOT(ISERROR(SEARCH("Leve",L35)))</formula>
    </cfRule>
  </conditionalFormatting>
  <conditionalFormatting sqref="K40:L40">
    <cfRule type="containsText" dxfId="857" priority="323" operator="containsText" text="3- Moderado">
      <formula>NOT(ISERROR(SEARCH("3- Moderado",K40)))</formula>
    </cfRule>
    <cfRule type="containsText" dxfId="856" priority="324" operator="containsText" text="6- Moderado">
      <formula>NOT(ISERROR(SEARCH("6- Moderado",K40)))</formula>
    </cfRule>
    <cfRule type="containsText" dxfId="855" priority="325" operator="containsText" text="4- Moderado">
      <formula>NOT(ISERROR(SEARCH("4- Moderado",K40)))</formula>
    </cfRule>
    <cfRule type="containsText" dxfId="854" priority="326" operator="containsText" text="3- Bajo">
      <formula>NOT(ISERROR(SEARCH("3- Bajo",K40)))</formula>
    </cfRule>
    <cfRule type="containsText" dxfId="853" priority="327" operator="containsText" text="4- Bajo">
      <formula>NOT(ISERROR(SEARCH("4- Bajo",K40)))</formula>
    </cfRule>
    <cfRule type="containsText" dxfId="852" priority="328" operator="containsText" text="1- Bajo">
      <formula>NOT(ISERROR(SEARCH("1- Bajo",K40)))</formula>
    </cfRule>
  </conditionalFormatting>
  <conditionalFormatting sqref="H40:I40">
    <cfRule type="containsText" dxfId="851" priority="317" operator="containsText" text="3- Moderado">
      <formula>NOT(ISERROR(SEARCH("3- Moderado",H40)))</formula>
    </cfRule>
    <cfRule type="containsText" dxfId="850" priority="318" operator="containsText" text="6- Moderado">
      <formula>NOT(ISERROR(SEARCH("6- Moderado",H40)))</formula>
    </cfRule>
    <cfRule type="containsText" dxfId="849" priority="319" operator="containsText" text="4- Moderado">
      <formula>NOT(ISERROR(SEARCH("4- Moderado",H40)))</formula>
    </cfRule>
    <cfRule type="containsText" dxfId="848" priority="320" operator="containsText" text="3- Bajo">
      <formula>NOT(ISERROR(SEARCH("3- Bajo",H40)))</formula>
    </cfRule>
    <cfRule type="containsText" dxfId="847" priority="321" operator="containsText" text="4- Bajo">
      <formula>NOT(ISERROR(SEARCH("4- Bajo",H40)))</formula>
    </cfRule>
    <cfRule type="containsText" dxfId="846" priority="322" operator="containsText" text="1- Bajo">
      <formula>NOT(ISERROR(SEARCH("1- Bajo",H40)))</formula>
    </cfRule>
  </conditionalFormatting>
  <conditionalFormatting sqref="A40 C40:E40">
    <cfRule type="containsText" dxfId="845" priority="311" operator="containsText" text="3- Moderado">
      <formula>NOT(ISERROR(SEARCH("3- Moderado",A40)))</formula>
    </cfRule>
    <cfRule type="containsText" dxfId="844" priority="312" operator="containsText" text="6- Moderado">
      <formula>NOT(ISERROR(SEARCH("6- Moderado",A40)))</formula>
    </cfRule>
    <cfRule type="containsText" dxfId="843" priority="313" operator="containsText" text="4- Moderado">
      <formula>NOT(ISERROR(SEARCH("4- Moderado",A40)))</formula>
    </cfRule>
    <cfRule type="containsText" dxfId="842" priority="314" operator="containsText" text="3- Bajo">
      <formula>NOT(ISERROR(SEARCH("3- Bajo",A40)))</formula>
    </cfRule>
    <cfRule type="containsText" dxfId="841" priority="315" operator="containsText" text="4- Bajo">
      <formula>NOT(ISERROR(SEARCH("4- Bajo",A40)))</formula>
    </cfRule>
    <cfRule type="containsText" dxfId="840" priority="316" operator="containsText" text="1- Bajo">
      <formula>NOT(ISERROR(SEARCH("1- Bajo",A40)))</formula>
    </cfRule>
  </conditionalFormatting>
  <conditionalFormatting sqref="F40:G40">
    <cfRule type="containsText" dxfId="839" priority="305" operator="containsText" text="3- Moderado">
      <formula>NOT(ISERROR(SEARCH("3- Moderado",F40)))</formula>
    </cfRule>
    <cfRule type="containsText" dxfId="838" priority="306" operator="containsText" text="6- Moderado">
      <formula>NOT(ISERROR(SEARCH("6- Moderado",F40)))</formula>
    </cfRule>
    <cfRule type="containsText" dxfId="837" priority="307" operator="containsText" text="4- Moderado">
      <formula>NOT(ISERROR(SEARCH("4- Moderado",F40)))</formula>
    </cfRule>
    <cfRule type="containsText" dxfId="836" priority="308" operator="containsText" text="3- Bajo">
      <formula>NOT(ISERROR(SEARCH("3- Bajo",F40)))</formula>
    </cfRule>
    <cfRule type="containsText" dxfId="835" priority="309" operator="containsText" text="4- Bajo">
      <formula>NOT(ISERROR(SEARCH("4- Bajo",F40)))</formula>
    </cfRule>
    <cfRule type="containsText" dxfId="834" priority="310" operator="containsText" text="1- Bajo">
      <formula>NOT(ISERROR(SEARCH("1- Bajo",F40)))</formula>
    </cfRule>
  </conditionalFormatting>
  <conditionalFormatting sqref="J40:J44">
    <cfRule type="containsText" dxfId="833" priority="300" operator="containsText" text="Bajo">
      <formula>NOT(ISERROR(SEARCH("Bajo",J40)))</formula>
    </cfRule>
    <cfRule type="containsText" dxfId="832" priority="301" operator="containsText" text="Moderado">
      <formula>NOT(ISERROR(SEARCH("Moderado",J40)))</formula>
    </cfRule>
    <cfRule type="containsText" dxfId="831" priority="302" operator="containsText" text="Alto">
      <formula>NOT(ISERROR(SEARCH("Alto",J40)))</formula>
    </cfRule>
    <cfRule type="containsText" dxfId="830"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829" priority="275" operator="containsText" text="Moderado">
      <formula>NOT(ISERROR(SEARCH("Moderado",M40)))</formula>
    </cfRule>
    <cfRule type="containsText" dxfId="828" priority="295" operator="containsText" text="Bajo">
      <formula>NOT(ISERROR(SEARCH("Bajo",M40)))</formula>
    </cfRule>
    <cfRule type="containsText" dxfId="827" priority="296" operator="containsText" text="Moderado">
      <formula>NOT(ISERROR(SEARCH("Moderado",M40)))</formula>
    </cfRule>
    <cfRule type="containsText" dxfId="826" priority="297" operator="containsText" text="Alto">
      <formula>NOT(ISERROR(SEARCH("Alto",M40)))</formula>
    </cfRule>
    <cfRule type="containsText" dxfId="825"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824" priority="289" operator="containsText" text="3- Moderado">
      <formula>NOT(ISERROR(SEARCH("3- Moderado",N40)))</formula>
    </cfRule>
    <cfRule type="containsText" dxfId="823" priority="290" operator="containsText" text="6- Moderado">
      <formula>NOT(ISERROR(SEARCH("6- Moderado",N40)))</formula>
    </cfRule>
    <cfRule type="containsText" dxfId="822" priority="291" operator="containsText" text="4- Moderado">
      <formula>NOT(ISERROR(SEARCH("4- Moderado",N40)))</formula>
    </cfRule>
    <cfRule type="containsText" dxfId="821" priority="292" operator="containsText" text="3- Bajo">
      <formula>NOT(ISERROR(SEARCH("3- Bajo",N40)))</formula>
    </cfRule>
    <cfRule type="containsText" dxfId="820" priority="293" operator="containsText" text="4- Bajo">
      <formula>NOT(ISERROR(SEARCH("4- Bajo",N40)))</formula>
    </cfRule>
    <cfRule type="containsText" dxfId="819" priority="294" operator="containsText" text="1- Bajo">
      <formula>NOT(ISERROR(SEARCH("1- Bajo",N40)))</formula>
    </cfRule>
  </conditionalFormatting>
  <conditionalFormatting sqref="H40:H44">
    <cfRule type="containsText" dxfId="818" priority="276" operator="containsText" text="Muy Alta">
      <formula>NOT(ISERROR(SEARCH("Muy Alta",H40)))</formula>
    </cfRule>
    <cfRule type="containsText" dxfId="817" priority="277" operator="containsText" text="Alta">
      <formula>NOT(ISERROR(SEARCH("Alta",H40)))</formula>
    </cfRule>
    <cfRule type="containsText" dxfId="816" priority="278" operator="containsText" text="Muy Alta">
      <formula>NOT(ISERROR(SEARCH("Muy Alta",H40)))</formula>
    </cfRule>
    <cfRule type="containsText" dxfId="815" priority="283" operator="containsText" text="Muy Baja">
      <formula>NOT(ISERROR(SEARCH("Muy Baja",H40)))</formula>
    </cfRule>
    <cfRule type="containsText" dxfId="814" priority="284" operator="containsText" text="Baja">
      <formula>NOT(ISERROR(SEARCH("Baja",H40)))</formula>
    </cfRule>
    <cfRule type="containsText" dxfId="813" priority="285" operator="containsText" text="Media">
      <formula>NOT(ISERROR(SEARCH("Media",H40)))</formula>
    </cfRule>
    <cfRule type="containsText" dxfId="812" priority="286" operator="containsText" text="Alta">
      <formula>NOT(ISERROR(SEARCH("Alta",H40)))</formula>
    </cfRule>
    <cfRule type="containsText" dxfId="811" priority="288" operator="containsText" text="Muy Alta">
      <formula>NOT(ISERROR(SEARCH("Muy Alta",H40)))</formula>
    </cfRule>
  </conditionalFormatting>
  <conditionalFormatting sqref="I40:I44">
    <cfRule type="containsText" dxfId="810" priority="279" operator="containsText" text="Catastrófico">
      <formula>NOT(ISERROR(SEARCH("Catastrófico",I40)))</formula>
    </cfRule>
    <cfRule type="containsText" dxfId="809" priority="280" operator="containsText" text="Mayor">
      <formula>NOT(ISERROR(SEARCH("Mayor",I40)))</formula>
    </cfRule>
    <cfRule type="containsText" dxfId="808" priority="281" operator="containsText" text="Menor">
      <formula>NOT(ISERROR(SEARCH("Menor",I40)))</formula>
    </cfRule>
    <cfRule type="containsText" dxfId="807" priority="282" operator="containsText" text="Leve">
      <formula>NOT(ISERROR(SEARCH("Leve",I40)))</formula>
    </cfRule>
    <cfRule type="containsText" dxfId="806" priority="287" operator="containsText" text="Moderado">
      <formula>NOT(ISERROR(SEARCH("Moderado",I40)))</formula>
    </cfRule>
  </conditionalFormatting>
  <conditionalFormatting sqref="K40:K44">
    <cfRule type="containsText" dxfId="805" priority="274" operator="containsText" text="Media">
      <formula>NOT(ISERROR(SEARCH("Media",K40)))</formula>
    </cfRule>
  </conditionalFormatting>
  <conditionalFormatting sqref="L40:L44">
    <cfRule type="containsText" dxfId="804" priority="273" operator="containsText" text="Moderado">
      <formula>NOT(ISERROR(SEARCH("Moderado",L40)))</formula>
    </cfRule>
  </conditionalFormatting>
  <conditionalFormatting sqref="J40:J44">
    <cfRule type="containsText" dxfId="803" priority="272" operator="containsText" text="Moderado">
      <formula>NOT(ISERROR(SEARCH("Moderado",J40)))</formula>
    </cfRule>
  </conditionalFormatting>
  <conditionalFormatting sqref="J40:J44">
    <cfRule type="containsText" dxfId="802" priority="270" operator="containsText" text="Bajo">
      <formula>NOT(ISERROR(SEARCH("Bajo",J40)))</formula>
    </cfRule>
    <cfRule type="containsText" dxfId="801" priority="271" operator="containsText" text="Extremo">
      <formula>NOT(ISERROR(SEARCH("Extremo",J40)))</formula>
    </cfRule>
  </conditionalFormatting>
  <conditionalFormatting sqref="K40:K44">
    <cfRule type="containsText" dxfId="800" priority="268" operator="containsText" text="Baja">
      <formula>NOT(ISERROR(SEARCH("Baja",K40)))</formula>
    </cfRule>
    <cfRule type="containsText" dxfId="799" priority="269" operator="containsText" text="Muy Baja">
      <formula>NOT(ISERROR(SEARCH("Muy Baja",K40)))</formula>
    </cfRule>
  </conditionalFormatting>
  <conditionalFormatting sqref="K40:K44">
    <cfRule type="containsText" dxfId="798" priority="266" operator="containsText" text="Muy Alta">
      <formula>NOT(ISERROR(SEARCH("Muy Alta",K40)))</formula>
    </cfRule>
    <cfRule type="containsText" dxfId="797" priority="267" operator="containsText" text="Alta">
      <formula>NOT(ISERROR(SEARCH("Alta",K40)))</formula>
    </cfRule>
  </conditionalFormatting>
  <conditionalFormatting sqref="L40:L44">
    <cfRule type="containsText" dxfId="796" priority="262" operator="containsText" text="Catastrófico">
      <formula>NOT(ISERROR(SEARCH("Catastrófico",L40)))</formula>
    </cfRule>
    <cfRule type="containsText" dxfId="795" priority="263" operator="containsText" text="Mayor">
      <formula>NOT(ISERROR(SEARCH("Mayor",L40)))</formula>
    </cfRule>
    <cfRule type="containsText" dxfId="794" priority="264" operator="containsText" text="Menor">
      <formula>NOT(ISERROR(SEARCH("Menor",L40)))</formula>
    </cfRule>
    <cfRule type="containsText" dxfId="793" priority="265" operator="containsText" text="Leve">
      <formula>NOT(ISERROR(SEARCH("Leve",L40)))</formula>
    </cfRule>
  </conditionalFormatting>
  <conditionalFormatting sqref="K45:L45">
    <cfRule type="containsText" dxfId="792" priority="256" operator="containsText" text="3- Moderado">
      <formula>NOT(ISERROR(SEARCH("3- Moderado",K45)))</formula>
    </cfRule>
    <cfRule type="containsText" dxfId="791" priority="257" operator="containsText" text="6- Moderado">
      <formula>NOT(ISERROR(SEARCH("6- Moderado",K45)))</formula>
    </cfRule>
    <cfRule type="containsText" dxfId="790" priority="258" operator="containsText" text="4- Moderado">
      <formula>NOT(ISERROR(SEARCH("4- Moderado",K45)))</formula>
    </cfRule>
    <cfRule type="containsText" dxfId="789" priority="259" operator="containsText" text="3- Bajo">
      <formula>NOT(ISERROR(SEARCH("3- Bajo",K45)))</formula>
    </cfRule>
    <cfRule type="containsText" dxfId="788" priority="260" operator="containsText" text="4- Bajo">
      <formula>NOT(ISERROR(SEARCH("4- Bajo",K45)))</formula>
    </cfRule>
    <cfRule type="containsText" dxfId="787" priority="261" operator="containsText" text="1- Bajo">
      <formula>NOT(ISERROR(SEARCH("1- Bajo",K45)))</formula>
    </cfRule>
  </conditionalFormatting>
  <conditionalFormatting sqref="H45:I45">
    <cfRule type="containsText" dxfId="786" priority="250" operator="containsText" text="3- Moderado">
      <formula>NOT(ISERROR(SEARCH("3- Moderado",H45)))</formula>
    </cfRule>
    <cfRule type="containsText" dxfId="785" priority="251" operator="containsText" text="6- Moderado">
      <formula>NOT(ISERROR(SEARCH("6- Moderado",H45)))</formula>
    </cfRule>
    <cfRule type="containsText" dxfId="784" priority="252" operator="containsText" text="4- Moderado">
      <formula>NOT(ISERROR(SEARCH("4- Moderado",H45)))</formula>
    </cfRule>
    <cfRule type="containsText" dxfId="783" priority="253" operator="containsText" text="3- Bajo">
      <formula>NOT(ISERROR(SEARCH("3- Bajo",H45)))</formula>
    </cfRule>
    <cfRule type="containsText" dxfId="782" priority="254" operator="containsText" text="4- Bajo">
      <formula>NOT(ISERROR(SEARCH("4- Bajo",H45)))</formula>
    </cfRule>
    <cfRule type="containsText" dxfId="781" priority="255" operator="containsText" text="1- Bajo">
      <formula>NOT(ISERROR(SEARCH("1- Bajo",H45)))</formula>
    </cfRule>
  </conditionalFormatting>
  <conditionalFormatting sqref="A45 C45:E45">
    <cfRule type="containsText" dxfId="780" priority="244" operator="containsText" text="3- Moderado">
      <formula>NOT(ISERROR(SEARCH("3- Moderado",A45)))</formula>
    </cfRule>
    <cfRule type="containsText" dxfId="779" priority="245" operator="containsText" text="6- Moderado">
      <formula>NOT(ISERROR(SEARCH("6- Moderado",A45)))</formula>
    </cfRule>
    <cfRule type="containsText" dxfId="778" priority="246" operator="containsText" text="4- Moderado">
      <formula>NOT(ISERROR(SEARCH("4- Moderado",A45)))</formula>
    </cfRule>
    <cfRule type="containsText" dxfId="777" priority="247" operator="containsText" text="3- Bajo">
      <formula>NOT(ISERROR(SEARCH("3- Bajo",A45)))</formula>
    </cfRule>
    <cfRule type="containsText" dxfId="776" priority="248" operator="containsText" text="4- Bajo">
      <formula>NOT(ISERROR(SEARCH("4- Bajo",A45)))</formula>
    </cfRule>
    <cfRule type="containsText" dxfId="775" priority="249" operator="containsText" text="1- Bajo">
      <formula>NOT(ISERROR(SEARCH("1- Bajo",A45)))</formula>
    </cfRule>
  </conditionalFormatting>
  <conditionalFormatting sqref="F45:G45">
    <cfRule type="containsText" dxfId="774" priority="238" operator="containsText" text="3- Moderado">
      <formula>NOT(ISERROR(SEARCH("3- Moderado",F45)))</formula>
    </cfRule>
    <cfRule type="containsText" dxfId="773" priority="239" operator="containsText" text="6- Moderado">
      <formula>NOT(ISERROR(SEARCH("6- Moderado",F45)))</formula>
    </cfRule>
    <cfRule type="containsText" dxfId="772" priority="240" operator="containsText" text="4- Moderado">
      <formula>NOT(ISERROR(SEARCH("4- Moderado",F45)))</formula>
    </cfRule>
    <cfRule type="containsText" dxfId="771" priority="241" operator="containsText" text="3- Bajo">
      <formula>NOT(ISERROR(SEARCH("3- Bajo",F45)))</formula>
    </cfRule>
    <cfRule type="containsText" dxfId="770" priority="242" operator="containsText" text="4- Bajo">
      <formula>NOT(ISERROR(SEARCH("4- Bajo",F45)))</formula>
    </cfRule>
    <cfRule type="containsText" dxfId="769" priority="243" operator="containsText" text="1- Bajo">
      <formula>NOT(ISERROR(SEARCH("1- Bajo",F45)))</formula>
    </cfRule>
  </conditionalFormatting>
  <conditionalFormatting sqref="J45:J49">
    <cfRule type="containsText" dxfId="768" priority="233" operator="containsText" text="Bajo">
      <formula>NOT(ISERROR(SEARCH("Bajo",J45)))</formula>
    </cfRule>
    <cfRule type="containsText" dxfId="767" priority="234" operator="containsText" text="Moderado">
      <formula>NOT(ISERROR(SEARCH("Moderado",J45)))</formula>
    </cfRule>
    <cfRule type="containsText" dxfId="766" priority="235" operator="containsText" text="Alto">
      <formula>NOT(ISERROR(SEARCH("Alto",J45)))</formula>
    </cfRule>
    <cfRule type="containsText" dxfId="765"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764" priority="208" operator="containsText" text="Moderado">
      <formula>NOT(ISERROR(SEARCH("Moderado",M45)))</formula>
    </cfRule>
    <cfRule type="containsText" dxfId="763" priority="228" operator="containsText" text="Bajo">
      <formula>NOT(ISERROR(SEARCH("Bajo",M45)))</formula>
    </cfRule>
    <cfRule type="containsText" dxfId="762" priority="229" operator="containsText" text="Moderado">
      <formula>NOT(ISERROR(SEARCH("Moderado",M45)))</formula>
    </cfRule>
    <cfRule type="containsText" dxfId="761" priority="230" operator="containsText" text="Alto">
      <formula>NOT(ISERROR(SEARCH("Alto",M45)))</formula>
    </cfRule>
    <cfRule type="containsText" dxfId="760"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759" priority="222" operator="containsText" text="3- Moderado">
      <formula>NOT(ISERROR(SEARCH("3- Moderado",N45)))</formula>
    </cfRule>
    <cfRule type="containsText" dxfId="758" priority="223" operator="containsText" text="6- Moderado">
      <formula>NOT(ISERROR(SEARCH("6- Moderado",N45)))</formula>
    </cfRule>
    <cfRule type="containsText" dxfId="757" priority="224" operator="containsText" text="4- Moderado">
      <formula>NOT(ISERROR(SEARCH("4- Moderado",N45)))</formula>
    </cfRule>
    <cfRule type="containsText" dxfId="756" priority="225" operator="containsText" text="3- Bajo">
      <formula>NOT(ISERROR(SEARCH("3- Bajo",N45)))</formula>
    </cfRule>
    <cfRule type="containsText" dxfId="755" priority="226" operator="containsText" text="4- Bajo">
      <formula>NOT(ISERROR(SEARCH("4- Bajo",N45)))</formula>
    </cfRule>
    <cfRule type="containsText" dxfId="754" priority="227" operator="containsText" text="1- Bajo">
      <formula>NOT(ISERROR(SEARCH("1- Bajo",N45)))</formula>
    </cfRule>
  </conditionalFormatting>
  <conditionalFormatting sqref="H45:H49">
    <cfRule type="containsText" dxfId="753" priority="209" operator="containsText" text="Muy Alta">
      <formula>NOT(ISERROR(SEARCH("Muy Alta",H45)))</formula>
    </cfRule>
    <cfRule type="containsText" dxfId="752" priority="210" operator="containsText" text="Alta">
      <formula>NOT(ISERROR(SEARCH("Alta",H45)))</formula>
    </cfRule>
    <cfRule type="containsText" dxfId="751" priority="211" operator="containsText" text="Muy Alta">
      <formula>NOT(ISERROR(SEARCH("Muy Alta",H45)))</formula>
    </cfRule>
    <cfRule type="containsText" dxfId="750" priority="216" operator="containsText" text="Muy Baja">
      <formula>NOT(ISERROR(SEARCH("Muy Baja",H45)))</formula>
    </cfRule>
    <cfRule type="containsText" dxfId="749" priority="217" operator="containsText" text="Baja">
      <formula>NOT(ISERROR(SEARCH("Baja",H45)))</formula>
    </cfRule>
    <cfRule type="containsText" dxfId="748" priority="218" operator="containsText" text="Media">
      <formula>NOT(ISERROR(SEARCH("Media",H45)))</formula>
    </cfRule>
    <cfRule type="containsText" dxfId="747" priority="219" operator="containsText" text="Alta">
      <formula>NOT(ISERROR(SEARCH("Alta",H45)))</formula>
    </cfRule>
    <cfRule type="containsText" dxfId="746" priority="221" operator="containsText" text="Muy Alta">
      <formula>NOT(ISERROR(SEARCH("Muy Alta",H45)))</formula>
    </cfRule>
  </conditionalFormatting>
  <conditionalFormatting sqref="I45:I49">
    <cfRule type="containsText" dxfId="745" priority="212" operator="containsText" text="Catastrófico">
      <formula>NOT(ISERROR(SEARCH("Catastrófico",I45)))</formula>
    </cfRule>
    <cfRule type="containsText" dxfId="744" priority="213" operator="containsText" text="Mayor">
      <formula>NOT(ISERROR(SEARCH("Mayor",I45)))</formula>
    </cfRule>
    <cfRule type="containsText" dxfId="743" priority="214" operator="containsText" text="Menor">
      <formula>NOT(ISERROR(SEARCH("Menor",I45)))</formula>
    </cfRule>
    <cfRule type="containsText" dxfId="742" priority="215" operator="containsText" text="Leve">
      <formula>NOT(ISERROR(SEARCH("Leve",I45)))</formula>
    </cfRule>
    <cfRule type="containsText" dxfId="741" priority="220" operator="containsText" text="Moderado">
      <formula>NOT(ISERROR(SEARCH("Moderado",I45)))</formula>
    </cfRule>
  </conditionalFormatting>
  <conditionalFormatting sqref="K45:K49">
    <cfRule type="containsText" dxfId="740" priority="207" operator="containsText" text="Media">
      <formula>NOT(ISERROR(SEARCH("Media",K45)))</formula>
    </cfRule>
  </conditionalFormatting>
  <conditionalFormatting sqref="L45:L49">
    <cfRule type="containsText" dxfId="739" priority="206" operator="containsText" text="Moderado">
      <formula>NOT(ISERROR(SEARCH("Moderado",L45)))</formula>
    </cfRule>
  </conditionalFormatting>
  <conditionalFormatting sqref="J45:J49">
    <cfRule type="containsText" dxfId="738" priority="205" operator="containsText" text="Moderado">
      <formula>NOT(ISERROR(SEARCH("Moderado",J45)))</formula>
    </cfRule>
  </conditionalFormatting>
  <conditionalFormatting sqref="J45:J49">
    <cfRule type="containsText" dxfId="737" priority="203" operator="containsText" text="Bajo">
      <formula>NOT(ISERROR(SEARCH("Bajo",J45)))</formula>
    </cfRule>
    <cfRule type="containsText" dxfId="736" priority="204" operator="containsText" text="Extremo">
      <formula>NOT(ISERROR(SEARCH("Extremo",J45)))</formula>
    </cfRule>
  </conditionalFormatting>
  <conditionalFormatting sqref="K45:K49">
    <cfRule type="containsText" dxfId="735" priority="201" operator="containsText" text="Baja">
      <formula>NOT(ISERROR(SEARCH("Baja",K45)))</formula>
    </cfRule>
    <cfRule type="containsText" dxfId="734" priority="202" operator="containsText" text="Muy Baja">
      <formula>NOT(ISERROR(SEARCH("Muy Baja",K45)))</formula>
    </cfRule>
  </conditionalFormatting>
  <conditionalFormatting sqref="K45:K49">
    <cfRule type="containsText" dxfId="733" priority="199" operator="containsText" text="Muy Alta">
      <formula>NOT(ISERROR(SEARCH("Muy Alta",K45)))</formula>
    </cfRule>
    <cfRule type="containsText" dxfId="732" priority="200" operator="containsText" text="Alta">
      <formula>NOT(ISERROR(SEARCH("Alta",K45)))</formula>
    </cfRule>
  </conditionalFormatting>
  <conditionalFormatting sqref="L45:L49">
    <cfRule type="containsText" dxfId="731" priority="195" operator="containsText" text="Catastrófico">
      <formula>NOT(ISERROR(SEARCH("Catastrófico",L45)))</formula>
    </cfRule>
    <cfRule type="containsText" dxfId="730" priority="196" operator="containsText" text="Mayor">
      <formula>NOT(ISERROR(SEARCH("Mayor",L45)))</formula>
    </cfRule>
    <cfRule type="containsText" dxfId="729" priority="197" operator="containsText" text="Menor">
      <formula>NOT(ISERROR(SEARCH("Menor",L45)))</formula>
    </cfRule>
    <cfRule type="containsText" dxfId="728" priority="198" operator="containsText" text="Leve">
      <formula>NOT(ISERROR(SEARCH("Leve",L45)))</formula>
    </cfRule>
  </conditionalFormatting>
  <conditionalFormatting sqref="K50:L50">
    <cfRule type="containsText" dxfId="727" priority="189" operator="containsText" text="3- Moderado">
      <formula>NOT(ISERROR(SEARCH("3- Moderado",K50)))</formula>
    </cfRule>
    <cfRule type="containsText" dxfId="726" priority="190" operator="containsText" text="6- Moderado">
      <formula>NOT(ISERROR(SEARCH("6- Moderado",K50)))</formula>
    </cfRule>
    <cfRule type="containsText" dxfId="725" priority="191" operator="containsText" text="4- Moderado">
      <formula>NOT(ISERROR(SEARCH("4- Moderado",K50)))</formula>
    </cfRule>
    <cfRule type="containsText" dxfId="724" priority="192" operator="containsText" text="3- Bajo">
      <formula>NOT(ISERROR(SEARCH("3- Bajo",K50)))</formula>
    </cfRule>
    <cfRule type="containsText" dxfId="723" priority="193" operator="containsText" text="4- Bajo">
      <formula>NOT(ISERROR(SEARCH("4- Bajo",K50)))</formula>
    </cfRule>
    <cfRule type="containsText" dxfId="722" priority="194" operator="containsText" text="1- Bajo">
      <formula>NOT(ISERROR(SEARCH("1- Bajo",K50)))</formula>
    </cfRule>
  </conditionalFormatting>
  <conditionalFormatting sqref="H50:I50">
    <cfRule type="containsText" dxfId="721" priority="183" operator="containsText" text="3- Moderado">
      <formula>NOT(ISERROR(SEARCH("3- Moderado",H50)))</formula>
    </cfRule>
    <cfRule type="containsText" dxfId="720" priority="184" operator="containsText" text="6- Moderado">
      <formula>NOT(ISERROR(SEARCH("6- Moderado",H50)))</formula>
    </cfRule>
    <cfRule type="containsText" dxfId="719" priority="185" operator="containsText" text="4- Moderado">
      <formula>NOT(ISERROR(SEARCH("4- Moderado",H50)))</formula>
    </cfRule>
    <cfRule type="containsText" dxfId="718" priority="186" operator="containsText" text="3- Bajo">
      <formula>NOT(ISERROR(SEARCH("3- Bajo",H50)))</formula>
    </cfRule>
    <cfRule type="containsText" dxfId="717" priority="187" operator="containsText" text="4- Bajo">
      <formula>NOT(ISERROR(SEARCH("4- Bajo",H50)))</formula>
    </cfRule>
    <cfRule type="containsText" dxfId="716" priority="188" operator="containsText" text="1- Bajo">
      <formula>NOT(ISERROR(SEARCH("1- Bajo",H50)))</formula>
    </cfRule>
  </conditionalFormatting>
  <conditionalFormatting sqref="A50 C50:E50">
    <cfRule type="containsText" dxfId="715" priority="177" operator="containsText" text="3- Moderado">
      <formula>NOT(ISERROR(SEARCH("3- Moderado",A50)))</formula>
    </cfRule>
    <cfRule type="containsText" dxfId="714" priority="178" operator="containsText" text="6- Moderado">
      <formula>NOT(ISERROR(SEARCH("6- Moderado",A50)))</formula>
    </cfRule>
    <cfRule type="containsText" dxfId="713" priority="179" operator="containsText" text="4- Moderado">
      <formula>NOT(ISERROR(SEARCH("4- Moderado",A50)))</formula>
    </cfRule>
    <cfRule type="containsText" dxfId="712" priority="180" operator="containsText" text="3- Bajo">
      <formula>NOT(ISERROR(SEARCH("3- Bajo",A50)))</formula>
    </cfRule>
    <cfRule type="containsText" dxfId="711" priority="181" operator="containsText" text="4- Bajo">
      <formula>NOT(ISERROR(SEARCH("4- Bajo",A50)))</formula>
    </cfRule>
    <cfRule type="containsText" dxfId="710" priority="182" operator="containsText" text="1- Bajo">
      <formula>NOT(ISERROR(SEARCH("1- Bajo",A50)))</formula>
    </cfRule>
  </conditionalFormatting>
  <conditionalFormatting sqref="F50:G50">
    <cfRule type="containsText" dxfId="709" priority="171" operator="containsText" text="3- Moderado">
      <formula>NOT(ISERROR(SEARCH("3- Moderado",F50)))</formula>
    </cfRule>
    <cfRule type="containsText" dxfId="708" priority="172" operator="containsText" text="6- Moderado">
      <formula>NOT(ISERROR(SEARCH("6- Moderado",F50)))</formula>
    </cfRule>
    <cfRule type="containsText" dxfId="707" priority="173" operator="containsText" text="4- Moderado">
      <formula>NOT(ISERROR(SEARCH("4- Moderado",F50)))</formula>
    </cfRule>
    <cfRule type="containsText" dxfId="706" priority="174" operator="containsText" text="3- Bajo">
      <formula>NOT(ISERROR(SEARCH("3- Bajo",F50)))</formula>
    </cfRule>
    <cfRule type="containsText" dxfId="705" priority="175" operator="containsText" text="4- Bajo">
      <formula>NOT(ISERROR(SEARCH("4- Bajo",F50)))</formula>
    </cfRule>
    <cfRule type="containsText" dxfId="704" priority="176" operator="containsText" text="1- Bajo">
      <formula>NOT(ISERROR(SEARCH("1- Bajo",F50)))</formula>
    </cfRule>
  </conditionalFormatting>
  <conditionalFormatting sqref="J50:J54">
    <cfRule type="containsText" dxfId="703" priority="166" operator="containsText" text="Bajo">
      <formula>NOT(ISERROR(SEARCH("Bajo",J50)))</formula>
    </cfRule>
    <cfRule type="containsText" dxfId="702" priority="167" operator="containsText" text="Moderado">
      <formula>NOT(ISERROR(SEARCH("Moderado",J50)))</formula>
    </cfRule>
    <cfRule type="containsText" dxfId="701" priority="168" operator="containsText" text="Alto">
      <formula>NOT(ISERROR(SEARCH("Alto",J50)))</formula>
    </cfRule>
    <cfRule type="containsText" dxfId="700"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699" priority="141" operator="containsText" text="Moderado">
      <formula>NOT(ISERROR(SEARCH("Moderado",M50)))</formula>
    </cfRule>
    <cfRule type="containsText" dxfId="698" priority="161" operator="containsText" text="Bajo">
      <formula>NOT(ISERROR(SEARCH("Bajo",M50)))</formula>
    </cfRule>
    <cfRule type="containsText" dxfId="697" priority="162" operator="containsText" text="Moderado">
      <formula>NOT(ISERROR(SEARCH("Moderado",M50)))</formula>
    </cfRule>
    <cfRule type="containsText" dxfId="696" priority="163" operator="containsText" text="Alto">
      <formula>NOT(ISERROR(SEARCH("Alto",M50)))</formula>
    </cfRule>
    <cfRule type="containsText" dxfId="695"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694" priority="155" operator="containsText" text="3- Moderado">
      <formula>NOT(ISERROR(SEARCH("3- Moderado",N50)))</formula>
    </cfRule>
    <cfRule type="containsText" dxfId="693" priority="156" operator="containsText" text="6- Moderado">
      <formula>NOT(ISERROR(SEARCH("6- Moderado",N50)))</formula>
    </cfRule>
    <cfRule type="containsText" dxfId="692" priority="157" operator="containsText" text="4- Moderado">
      <formula>NOT(ISERROR(SEARCH("4- Moderado",N50)))</formula>
    </cfRule>
    <cfRule type="containsText" dxfId="691" priority="158" operator="containsText" text="3- Bajo">
      <formula>NOT(ISERROR(SEARCH("3- Bajo",N50)))</formula>
    </cfRule>
    <cfRule type="containsText" dxfId="690" priority="159" operator="containsText" text="4- Bajo">
      <formula>NOT(ISERROR(SEARCH("4- Bajo",N50)))</formula>
    </cfRule>
    <cfRule type="containsText" dxfId="689" priority="160" operator="containsText" text="1- Bajo">
      <formula>NOT(ISERROR(SEARCH("1- Bajo",N50)))</formula>
    </cfRule>
  </conditionalFormatting>
  <conditionalFormatting sqref="H50:H54">
    <cfRule type="containsText" dxfId="688" priority="142" operator="containsText" text="Muy Alta">
      <formula>NOT(ISERROR(SEARCH("Muy Alta",H50)))</formula>
    </cfRule>
    <cfRule type="containsText" dxfId="687" priority="143" operator="containsText" text="Alta">
      <formula>NOT(ISERROR(SEARCH("Alta",H50)))</formula>
    </cfRule>
    <cfRule type="containsText" dxfId="686" priority="144" operator="containsText" text="Muy Alta">
      <formula>NOT(ISERROR(SEARCH("Muy Alta",H50)))</formula>
    </cfRule>
    <cfRule type="containsText" dxfId="685" priority="149" operator="containsText" text="Muy Baja">
      <formula>NOT(ISERROR(SEARCH("Muy Baja",H50)))</formula>
    </cfRule>
    <cfRule type="containsText" dxfId="684" priority="150" operator="containsText" text="Baja">
      <formula>NOT(ISERROR(SEARCH("Baja",H50)))</formula>
    </cfRule>
    <cfRule type="containsText" dxfId="683" priority="151" operator="containsText" text="Media">
      <formula>NOT(ISERROR(SEARCH("Media",H50)))</formula>
    </cfRule>
    <cfRule type="containsText" dxfId="682" priority="152" operator="containsText" text="Alta">
      <formula>NOT(ISERROR(SEARCH("Alta",H50)))</formula>
    </cfRule>
    <cfRule type="containsText" dxfId="681" priority="154" operator="containsText" text="Muy Alta">
      <formula>NOT(ISERROR(SEARCH("Muy Alta",H50)))</formula>
    </cfRule>
  </conditionalFormatting>
  <conditionalFormatting sqref="I50:I54">
    <cfRule type="containsText" dxfId="680" priority="145" operator="containsText" text="Catastrófico">
      <formula>NOT(ISERROR(SEARCH("Catastrófico",I50)))</formula>
    </cfRule>
    <cfRule type="containsText" dxfId="679" priority="146" operator="containsText" text="Mayor">
      <formula>NOT(ISERROR(SEARCH("Mayor",I50)))</formula>
    </cfRule>
    <cfRule type="containsText" dxfId="678" priority="147" operator="containsText" text="Menor">
      <formula>NOT(ISERROR(SEARCH("Menor",I50)))</formula>
    </cfRule>
    <cfRule type="containsText" dxfId="677" priority="148" operator="containsText" text="Leve">
      <formula>NOT(ISERROR(SEARCH("Leve",I50)))</formula>
    </cfRule>
    <cfRule type="containsText" dxfId="676" priority="153" operator="containsText" text="Moderado">
      <formula>NOT(ISERROR(SEARCH("Moderado",I50)))</formula>
    </cfRule>
  </conditionalFormatting>
  <conditionalFormatting sqref="K50:K54">
    <cfRule type="containsText" dxfId="675" priority="140" operator="containsText" text="Media">
      <formula>NOT(ISERROR(SEARCH("Media",K50)))</formula>
    </cfRule>
  </conditionalFormatting>
  <conditionalFormatting sqref="L50:L54">
    <cfRule type="containsText" dxfId="674" priority="139" operator="containsText" text="Moderado">
      <formula>NOT(ISERROR(SEARCH("Moderado",L50)))</formula>
    </cfRule>
  </conditionalFormatting>
  <conditionalFormatting sqref="J50:J54">
    <cfRule type="containsText" dxfId="673" priority="138" operator="containsText" text="Moderado">
      <formula>NOT(ISERROR(SEARCH("Moderado",J50)))</formula>
    </cfRule>
  </conditionalFormatting>
  <conditionalFormatting sqref="J50:J54">
    <cfRule type="containsText" dxfId="672" priority="136" operator="containsText" text="Bajo">
      <formula>NOT(ISERROR(SEARCH("Bajo",J50)))</formula>
    </cfRule>
    <cfRule type="containsText" dxfId="671" priority="137" operator="containsText" text="Extremo">
      <formula>NOT(ISERROR(SEARCH("Extremo",J50)))</formula>
    </cfRule>
  </conditionalFormatting>
  <conditionalFormatting sqref="K50:K54">
    <cfRule type="containsText" dxfId="670" priority="134" operator="containsText" text="Baja">
      <formula>NOT(ISERROR(SEARCH("Baja",K50)))</formula>
    </cfRule>
    <cfRule type="containsText" dxfId="669" priority="135" operator="containsText" text="Muy Baja">
      <formula>NOT(ISERROR(SEARCH("Muy Baja",K50)))</formula>
    </cfRule>
  </conditionalFormatting>
  <conditionalFormatting sqref="K50:K54">
    <cfRule type="containsText" dxfId="668" priority="132" operator="containsText" text="Muy Alta">
      <formula>NOT(ISERROR(SEARCH("Muy Alta",K50)))</formula>
    </cfRule>
    <cfRule type="containsText" dxfId="667" priority="133" operator="containsText" text="Alta">
      <formula>NOT(ISERROR(SEARCH("Alta",K50)))</formula>
    </cfRule>
  </conditionalFormatting>
  <conditionalFormatting sqref="L50:L54">
    <cfRule type="containsText" dxfId="666" priority="128" operator="containsText" text="Catastrófico">
      <formula>NOT(ISERROR(SEARCH("Catastrófico",L50)))</formula>
    </cfRule>
    <cfRule type="containsText" dxfId="665" priority="129" operator="containsText" text="Mayor">
      <formula>NOT(ISERROR(SEARCH("Mayor",L50)))</formula>
    </cfRule>
    <cfRule type="containsText" dxfId="664" priority="130" operator="containsText" text="Menor">
      <formula>NOT(ISERROR(SEARCH("Menor",L50)))</formula>
    </cfRule>
    <cfRule type="containsText" dxfId="663" priority="131" operator="containsText" text="Leve">
      <formula>NOT(ISERROR(SEARCH("Leve",L50)))</formula>
    </cfRule>
  </conditionalFormatting>
  <conditionalFormatting sqref="K55:L55">
    <cfRule type="containsText" dxfId="662" priority="122" operator="containsText" text="3- Moderado">
      <formula>NOT(ISERROR(SEARCH("3- Moderado",K55)))</formula>
    </cfRule>
    <cfRule type="containsText" dxfId="661" priority="123" operator="containsText" text="6- Moderado">
      <formula>NOT(ISERROR(SEARCH("6- Moderado",K55)))</formula>
    </cfRule>
    <cfRule type="containsText" dxfId="660" priority="124" operator="containsText" text="4- Moderado">
      <formula>NOT(ISERROR(SEARCH("4- Moderado",K55)))</formula>
    </cfRule>
    <cfRule type="containsText" dxfId="659" priority="125" operator="containsText" text="3- Bajo">
      <formula>NOT(ISERROR(SEARCH("3- Bajo",K55)))</formula>
    </cfRule>
    <cfRule type="containsText" dxfId="658" priority="126" operator="containsText" text="4- Bajo">
      <formula>NOT(ISERROR(SEARCH("4- Bajo",K55)))</formula>
    </cfRule>
    <cfRule type="containsText" dxfId="657" priority="127" operator="containsText" text="1- Bajo">
      <formula>NOT(ISERROR(SEARCH("1- Bajo",K55)))</formula>
    </cfRule>
  </conditionalFormatting>
  <conditionalFormatting sqref="H55:I55">
    <cfRule type="containsText" dxfId="656" priority="116" operator="containsText" text="3- Moderado">
      <formula>NOT(ISERROR(SEARCH("3- Moderado",H55)))</formula>
    </cfRule>
    <cfRule type="containsText" dxfId="655" priority="117" operator="containsText" text="6- Moderado">
      <formula>NOT(ISERROR(SEARCH("6- Moderado",H55)))</formula>
    </cfRule>
    <cfRule type="containsText" dxfId="654" priority="118" operator="containsText" text="4- Moderado">
      <formula>NOT(ISERROR(SEARCH("4- Moderado",H55)))</formula>
    </cfRule>
    <cfRule type="containsText" dxfId="653" priority="119" operator="containsText" text="3- Bajo">
      <formula>NOT(ISERROR(SEARCH("3- Bajo",H55)))</formula>
    </cfRule>
    <cfRule type="containsText" dxfId="652" priority="120" operator="containsText" text="4- Bajo">
      <formula>NOT(ISERROR(SEARCH("4- Bajo",H55)))</formula>
    </cfRule>
    <cfRule type="containsText" dxfId="651" priority="121" operator="containsText" text="1- Bajo">
      <formula>NOT(ISERROR(SEARCH("1- Bajo",H55)))</formula>
    </cfRule>
  </conditionalFormatting>
  <conditionalFormatting sqref="A55 C55:E55">
    <cfRule type="containsText" dxfId="650" priority="110" operator="containsText" text="3- Moderado">
      <formula>NOT(ISERROR(SEARCH("3- Moderado",A55)))</formula>
    </cfRule>
    <cfRule type="containsText" dxfId="649" priority="111" operator="containsText" text="6- Moderado">
      <formula>NOT(ISERROR(SEARCH("6- Moderado",A55)))</formula>
    </cfRule>
    <cfRule type="containsText" dxfId="648" priority="112" operator="containsText" text="4- Moderado">
      <formula>NOT(ISERROR(SEARCH("4- Moderado",A55)))</formula>
    </cfRule>
    <cfRule type="containsText" dxfId="647" priority="113" operator="containsText" text="3- Bajo">
      <formula>NOT(ISERROR(SEARCH("3- Bajo",A55)))</formula>
    </cfRule>
    <cfRule type="containsText" dxfId="646" priority="114" operator="containsText" text="4- Bajo">
      <formula>NOT(ISERROR(SEARCH("4- Bajo",A55)))</formula>
    </cfRule>
    <cfRule type="containsText" dxfId="645" priority="115" operator="containsText" text="1- Bajo">
      <formula>NOT(ISERROR(SEARCH("1- Bajo",A55)))</formula>
    </cfRule>
  </conditionalFormatting>
  <conditionalFormatting sqref="F55:G55">
    <cfRule type="containsText" dxfId="644" priority="104" operator="containsText" text="3- Moderado">
      <formula>NOT(ISERROR(SEARCH("3- Moderado",F55)))</formula>
    </cfRule>
    <cfRule type="containsText" dxfId="643" priority="105" operator="containsText" text="6- Moderado">
      <formula>NOT(ISERROR(SEARCH("6- Moderado",F55)))</formula>
    </cfRule>
    <cfRule type="containsText" dxfId="642" priority="106" operator="containsText" text="4- Moderado">
      <formula>NOT(ISERROR(SEARCH("4- Moderado",F55)))</formula>
    </cfRule>
    <cfRule type="containsText" dxfId="641" priority="107" operator="containsText" text="3- Bajo">
      <formula>NOT(ISERROR(SEARCH("3- Bajo",F55)))</formula>
    </cfRule>
    <cfRule type="containsText" dxfId="640" priority="108" operator="containsText" text="4- Bajo">
      <formula>NOT(ISERROR(SEARCH("4- Bajo",F55)))</formula>
    </cfRule>
    <cfRule type="containsText" dxfId="639" priority="109" operator="containsText" text="1- Bajo">
      <formula>NOT(ISERROR(SEARCH("1- Bajo",F55)))</formula>
    </cfRule>
  </conditionalFormatting>
  <conditionalFormatting sqref="J55:J59">
    <cfRule type="containsText" dxfId="638" priority="99" operator="containsText" text="Bajo">
      <formula>NOT(ISERROR(SEARCH("Bajo",J55)))</formula>
    </cfRule>
    <cfRule type="containsText" dxfId="637" priority="100" operator="containsText" text="Moderado">
      <formula>NOT(ISERROR(SEARCH("Moderado",J55)))</formula>
    </cfRule>
    <cfRule type="containsText" dxfId="636" priority="101" operator="containsText" text="Alto">
      <formula>NOT(ISERROR(SEARCH("Alto",J55)))</formula>
    </cfRule>
    <cfRule type="containsText" dxfId="635"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634" priority="74" operator="containsText" text="Moderado">
      <formula>NOT(ISERROR(SEARCH("Moderado",M55)))</formula>
    </cfRule>
    <cfRule type="containsText" dxfId="633" priority="94" operator="containsText" text="Bajo">
      <formula>NOT(ISERROR(SEARCH("Bajo",M55)))</formula>
    </cfRule>
    <cfRule type="containsText" dxfId="632" priority="95" operator="containsText" text="Moderado">
      <formula>NOT(ISERROR(SEARCH("Moderado",M55)))</formula>
    </cfRule>
    <cfRule type="containsText" dxfId="631" priority="96" operator="containsText" text="Alto">
      <formula>NOT(ISERROR(SEARCH("Alto",M55)))</formula>
    </cfRule>
    <cfRule type="containsText" dxfId="630"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629" priority="88" operator="containsText" text="3- Moderado">
      <formula>NOT(ISERROR(SEARCH("3- Moderado",N55)))</formula>
    </cfRule>
    <cfRule type="containsText" dxfId="628" priority="89" operator="containsText" text="6- Moderado">
      <formula>NOT(ISERROR(SEARCH("6- Moderado",N55)))</formula>
    </cfRule>
    <cfRule type="containsText" dxfId="627" priority="90" operator="containsText" text="4- Moderado">
      <formula>NOT(ISERROR(SEARCH("4- Moderado",N55)))</formula>
    </cfRule>
    <cfRule type="containsText" dxfId="626" priority="91" operator="containsText" text="3- Bajo">
      <formula>NOT(ISERROR(SEARCH("3- Bajo",N55)))</formula>
    </cfRule>
    <cfRule type="containsText" dxfId="625" priority="92" operator="containsText" text="4- Bajo">
      <formula>NOT(ISERROR(SEARCH("4- Bajo",N55)))</formula>
    </cfRule>
    <cfRule type="containsText" dxfId="624" priority="93" operator="containsText" text="1- Bajo">
      <formula>NOT(ISERROR(SEARCH("1- Bajo",N55)))</formula>
    </cfRule>
  </conditionalFormatting>
  <conditionalFormatting sqref="H55:H59">
    <cfRule type="containsText" dxfId="623" priority="75" operator="containsText" text="Muy Alta">
      <formula>NOT(ISERROR(SEARCH("Muy Alta",H55)))</formula>
    </cfRule>
    <cfRule type="containsText" dxfId="622" priority="76" operator="containsText" text="Alta">
      <formula>NOT(ISERROR(SEARCH("Alta",H55)))</formula>
    </cfRule>
    <cfRule type="containsText" dxfId="621" priority="77" operator="containsText" text="Muy Alta">
      <formula>NOT(ISERROR(SEARCH("Muy Alta",H55)))</formula>
    </cfRule>
    <cfRule type="containsText" dxfId="620" priority="82" operator="containsText" text="Muy Baja">
      <formula>NOT(ISERROR(SEARCH("Muy Baja",H55)))</formula>
    </cfRule>
    <cfRule type="containsText" dxfId="619" priority="83" operator="containsText" text="Baja">
      <formula>NOT(ISERROR(SEARCH("Baja",H55)))</formula>
    </cfRule>
    <cfRule type="containsText" dxfId="618" priority="84" operator="containsText" text="Media">
      <formula>NOT(ISERROR(SEARCH("Media",H55)))</formula>
    </cfRule>
    <cfRule type="containsText" dxfId="617" priority="85" operator="containsText" text="Alta">
      <formula>NOT(ISERROR(SEARCH("Alta",H55)))</formula>
    </cfRule>
    <cfRule type="containsText" dxfId="616" priority="87" operator="containsText" text="Muy Alta">
      <formula>NOT(ISERROR(SEARCH("Muy Alta",H55)))</formula>
    </cfRule>
  </conditionalFormatting>
  <conditionalFormatting sqref="I55:I59">
    <cfRule type="containsText" dxfId="615" priority="78" operator="containsText" text="Catastrófico">
      <formula>NOT(ISERROR(SEARCH("Catastrófico",I55)))</formula>
    </cfRule>
    <cfRule type="containsText" dxfId="614" priority="79" operator="containsText" text="Mayor">
      <formula>NOT(ISERROR(SEARCH("Mayor",I55)))</formula>
    </cfRule>
    <cfRule type="containsText" dxfId="613" priority="80" operator="containsText" text="Menor">
      <formula>NOT(ISERROR(SEARCH("Menor",I55)))</formula>
    </cfRule>
    <cfRule type="containsText" dxfId="612" priority="81" operator="containsText" text="Leve">
      <formula>NOT(ISERROR(SEARCH("Leve",I55)))</formula>
    </cfRule>
    <cfRule type="containsText" dxfId="611" priority="86" operator="containsText" text="Moderado">
      <formula>NOT(ISERROR(SEARCH("Moderado",I55)))</formula>
    </cfRule>
  </conditionalFormatting>
  <conditionalFormatting sqref="K55:K59">
    <cfRule type="containsText" dxfId="610" priority="73" operator="containsText" text="Media">
      <formula>NOT(ISERROR(SEARCH("Media",K55)))</formula>
    </cfRule>
  </conditionalFormatting>
  <conditionalFormatting sqref="L55:L59">
    <cfRule type="containsText" dxfId="609" priority="72" operator="containsText" text="Moderado">
      <formula>NOT(ISERROR(SEARCH("Moderado",L55)))</formula>
    </cfRule>
  </conditionalFormatting>
  <conditionalFormatting sqref="J55:J59">
    <cfRule type="containsText" dxfId="608" priority="71" operator="containsText" text="Moderado">
      <formula>NOT(ISERROR(SEARCH("Moderado",J55)))</formula>
    </cfRule>
  </conditionalFormatting>
  <conditionalFormatting sqref="J55:J59">
    <cfRule type="containsText" dxfId="607" priority="69" operator="containsText" text="Bajo">
      <formula>NOT(ISERROR(SEARCH("Bajo",J55)))</formula>
    </cfRule>
    <cfRule type="containsText" dxfId="606" priority="70" operator="containsText" text="Extremo">
      <formula>NOT(ISERROR(SEARCH("Extremo",J55)))</formula>
    </cfRule>
  </conditionalFormatting>
  <conditionalFormatting sqref="K55:K59">
    <cfRule type="containsText" dxfId="605" priority="67" operator="containsText" text="Baja">
      <formula>NOT(ISERROR(SEARCH("Baja",K55)))</formula>
    </cfRule>
    <cfRule type="containsText" dxfId="604" priority="68" operator="containsText" text="Muy Baja">
      <formula>NOT(ISERROR(SEARCH("Muy Baja",K55)))</formula>
    </cfRule>
  </conditionalFormatting>
  <conditionalFormatting sqref="K55:K59">
    <cfRule type="containsText" dxfId="603" priority="65" operator="containsText" text="Muy Alta">
      <formula>NOT(ISERROR(SEARCH("Muy Alta",K55)))</formula>
    </cfRule>
    <cfRule type="containsText" dxfId="602" priority="66" operator="containsText" text="Alta">
      <formula>NOT(ISERROR(SEARCH("Alta",K55)))</formula>
    </cfRule>
  </conditionalFormatting>
  <conditionalFormatting sqref="L55:L59">
    <cfRule type="containsText" dxfId="601" priority="61" operator="containsText" text="Catastrófico">
      <formula>NOT(ISERROR(SEARCH("Catastrófico",L55)))</formula>
    </cfRule>
    <cfRule type="containsText" dxfId="600" priority="62" operator="containsText" text="Mayor">
      <formula>NOT(ISERROR(SEARCH("Mayor",L55)))</formula>
    </cfRule>
    <cfRule type="containsText" dxfId="599" priority="63" operator="containsText" text="Menor">
      <formula>NOT(ISERROR(SEARCH("Menor",L55)))</formula>
    </cfRule>
    <cfRule type="containsText" dxfId="598"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59"/>
  <sheetViews>
    <sheetView topLeftCell="A13" zoomScale="71" zoomScaleNormal="71" workbookViewId="0">
      <selection activeCell="G10" sqref="G10:G14"/>
    </sheetView>
  </sheetViews>
  <sheetFormatPr baseColWidth="10" defaultColWidth="11.42578125" defaultRowHeight="15"/>
  <cols>
    <col min="1" max="2" width="18.42578125" style="82" customWidth="1"/>
    <col min="3" max="3" width="15.5703125" customWidth="1"/>
    <col min="4" max="4" width="27.5703125" style="82" customWidth="1"/>
    <col min="5" max="5" width="18" style="189" customWidth="1"/>
    <col min="6" max="6" width="40.140625" customWidth="1"/>
    <col min="7" max="7" width="20.42578125" customWidth="1"/>
    <col min="8" max="8" width="10.42578125" style="190" customWidth="1"/>
    <col min="9" max="9" width="11.42578125" style="190" customWidth="1"/>
    <col min="10" max="10" width="10.140625" style="191" customWidth="1"/>
    <col min="11" max="11" width="11.42578125" style="190" customWidth="1"/>
    <col min="12" max="12" width="10.85546875" style="190" customWidth="1"/>
    <col min="13" max="13" width="18.28515625" style="190"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120"/>
  </cols>
  <sheetData>
    <row r="1" spans="1:278" s="159" customFormat="1" ht="16.5" customHeight="1">
      <c r="A1" s="371"/>
      <c r="B1" s="372"/>
      <c r="C1" s="372"/>
      <c r="D1" s="483" t="s">
        <v>378</v>
      </c>
      <c r="E1" s="483"/>
      <c r="F1" s="483"/>
      <c r="G1" s="483"/>
      <c r="H1" s="483"/>
      <c r="I1" s="483"/>
      <c r="J1" s="483"/>
      <c r="K1" s="483"/>
      <c r="L1" s="483"/>
      <c r="M1" s="483"/>
      <c r="N1" s="483"/>
      <c r="O1" s="483"/>
      <c r="P1" s="483"/>
      <c r="Q1" s="484"/>
      <c r="R1" s="363" t="s">
        <v>67</v>
      </c>
      <c r="S1" s="363"/>
      <c r="T1" s="363"/>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c r="FH1" s="158"/>
      <c r="FI1" s="158"/>
      <c r="FJ1" s="158"/>
      <c r="FK1" s="158"/>
      <c r="FL1" s="158"/>
      <c r="FM1" s="158"/>
      <c r="FN1" s="158"/>
      <c r="FO1" s="158"/>
      <c r="FP1" s="158"/>
      <c r="FQ1" s="158"/>
      <c r="FR1" s="158"/>
      <c r="FS1" s="158"/>
      <c r="FT1" s="158"/>
      <c r="FU1" s="158"/>
      <c r="FV1" s="158"/>
      <c r="FW1" s="158"/>
      <c r="FX1" s="158"/>
      <c r="FY1" s="158"/>
      <c r="FZ1" s="158"/>
      <c r="GA1" s="158"/>
      <c r="GB1" s="158"/>
      <c r="GC1" s="158"/>
      <c r="GD1" s="158"/>
      <c r="GE1" s="158"/>
      <c r="GF1" s="158"/>
      <c r="GG1" s="158"/>
      <c r="GH1" s="158"/>
      <c r="GI1" s="158"/>
      <c r="GJ1" s="158"/>
      <c r="GK1" s="158"/>
      <c r="GL1" s="158"/>
      <c r="GM1" s="158"/>
      <c r="GN1" s="158"/>
      <c r="GO1" s="158"/>
      <c r="GP1" s="158"/>
      <c r="GQ1" s="158"/>
      <c r="GR1" s="158"/>
      <c r="GS1" s="158"/>
      <c r="GT1" s="158"/>
      <c r="GU1" s="158"/>
      <c r="GV1" s="158"/>
      <c r="GW1" s="158"/>
      <c r="GX1" s="158"/>
      <c r="GY1" s="158"/>
      <c r="GZ1" s="158"/>
      <c r="HA1" s="158"/>
      <c r="HB1" s="158"/>
      <c r="HC1" s="158"/>
      <c r="HD1" s="158"/>
      <c r="HE1" s="158"/>
      <c r="HF1" s="158"/>
      <c r="HG1" s="158"/>
      <c r="HH1" s="158"/>
      <c r="HI1" s="158"/>
      <c r="HJ1" s="158"/>
      <c r="HK1" s="158"/>
      <c r="HL1" s="158"/>
      <c r="HM1" s="158"/>
      <c r="HN1" s="158"/>
      <c r="HO1" s="158"/>
      <c r="HP1" s="158"/>
      <c r="HQ1" s="158"/>
      <c r="HR1" s="158"/>
      <c r="HS1" s="158"/>
      <c r="HT1" s="158"/>
      <c r="HU1" s="158"/>
      <c r="HV1" s="158"/>
      <c r="HW1" s="158"/>
      <c r="HX1" s="158"/>
      <c r="HY1" s="158"/>
      <c r="HZ1" s="158"/>
      <c r="IA1" s="158"/>
      <c r="IB1" s="158"/>
      <c r="IC1" s="158"/>
      <c r="ID1" s="158"/>
      <c r="IE1" s="158"/>
      <c r="IF1" s="158"/>
      <c r="IG1" s="158"/>
      <c r="IH1" s="158"/>
      <c r="II1" s="158"/>
      <c r="IJ1" s="158"/>
      <c r="IK1" s="158"/>
      <c r="IL1" s="158"/>
      <c r="IM1" s="158"/>
      <c r="IN1" s="158"/>
      <c r="IO1" s="158"/>
      <c r="IP1" s="158"/>
      <c r="IQ1" s="158"/>
      <c r="IR1" s="158"/>
      <c r="IS1" s="158"/>
      <c r="IT1" s="158"/>
      <c r="IU1" s="158"/>
      <c r="IV1" s="158"/>
      <c r="IW1" s="158"/>
      <c r="IX1" s="158"/>
      <c r="IY1" s="158"/>
      <c r="IZ1" s="158"/>
      <c r="JA1" s="158"/>
      <c r="JB1" s="158"/>
      <c r="JC1" s="158"/>
      <c r="JD1" s="158"/>
      <c r="JE1" s="158"/>
      <c r="JF1" s="158"/>
      <c r="JG1" s="158"/>
      <c r="JH1" s="158"/>
      <c r="JI1" s="158"/>
      <c r="JJ1" s="158"/>
      <c r="JK1" s="158"/>
      <c r="JL1" s="158"/>
      <c r="JM1" s="158"/>
      <c r="JN1" s="158"/>
      <c r="JO1" s="158"/>
      <c r="JP1" s="158"/>
      <c r="JQ1" s="158"/>
      <c r="JR1" s="158"/>
    </row>
    <row r="2" spans="1:278" s="159" customFormat="1" ht="39.75" customHeight="1">
      <c r="A2" s="373"/>
      <c r="B2" s="374"/>
      <c r="C2" s="374"/>
      <c r="D2" s="485"/>
      <c r="E2" s="485"/>
      <c r="F2" s="485"/>
      <c r="G2" s="485"/>
      <c r="H2" s="485"/>
      <c r="I2" s="485"/>
      <c r="J2" s="485"/>
      <c r="K2" s="485"/>
      <c r="L2" s="485"/>
      <c r="M2" s="485"/>
      <c r="N2" s="485"/>
      <c r="O2" s="485"/>
      <c r="P2" s="485"/>
      <c r="Q2" s="486"/>
      <c r="R2" s="363"/>
      <c r="S2" s="363"/>
      <c r="T2" s="363"/>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row>
    <row r="3" spans="1:278" s="159" customFormat="1" ht="3" customHeight="1">
      <c r="A3" s="2"/>
      <c r="B3" s="2"/>
      <c r="C3" s="204"/>
      <c r="D3" s="485"/>
      <c r="E3" s="485"/>
      <c r="F3" s="485"/>
      <c r="G3" s="485"/>
      <c r="H3" s="485"/>
      <c r="I3" s="485"/>
      <c r="J3" s="485"/>
      <c r="K3" s="485"/>
      <c r="L3" s="485"/>
      <c r="M3" s="485"/>
      <c r="N3" s="485"/>
      <c r="O3" s="485"/>
      <c r="P3" s="485"/>
      <c r="Q3" s="486"/>
      <c r="R3" s="363"/>
      <c r="S3" s="363"/>
      <c r="T3" s="363"/>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row>
    <row r="4" spans="1:278" s="159" customFormat="1" ht="41.25" customHeight="1">
      <c r="A4" s="364" t="s">
        <v>0</v>
      </c>
      <c r="B4" s="365"/>
      <c r="C4" s="366"/>
      <c r="D4" s="367" t="str">
        <f>'Mapa Final'!D4</f>
        <v>Gestión de la Formación Judicial</v>
      </c>
      <c r="E4" s="368"/>
      <c r="F4" s="368"/>
      <c r="G4" s="368"/>
      <c r="H4" s="368"/>
      <c r="I4" s="368"/>
      <c r="J4" s="368"/>
      <c r="K4" s="368"/>
      <c r="L4" s="368"/>
      <c r="M4" s="368"/>
      <c r="N4" s="369"/>
      <c r="O4" s="370"/>
      <c r="P4" s="370"/>
      <c r="Q4" s="370"/>
      <c r="R4" s="1"/>
      <c r="S4" s="1"/>
      <c r="T4" s="1"/>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row>
    <row r="5" spans="1:278" s="159" customFormat="1" ht="52.5" customHeight="1">
      <c r="A5" s="364" t="s">
        <v>1</v>
      </c>
      <c r="B5" s="365"/>
      <c r="C5" s="366"/>
      <c r="D5" s="375"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376"/>
      <c r="F5" s="376"/>
      <c r="G5" s="376"/>
      <c r="H5" s="376"/>
      <c r="I5" s="376"/>
      <c r="J5" s="376"/>
      <c r="K5" s="376"/>
      <c r="L5" s="376"/>
      <c r="M5" s="376"/>
      <c r="N5" s="377"/>
      <c r="O5" s="1"/>
      <c r="P5" s="1"/>
      <c r="Q5" s="1"/>
      <c r="R5" s="1"/>
      <c r="S5" s="1"/>
      <c r="T5" s="1"/>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c r="GZ5" s="158"/>
      <c r="HA5" s="158"/>
      <c r="HB5" s="158"/>
      <c r="HC5" s="158"/>
      <c r="HD5" s="158"/>
      <c r="HE5" s="158"/>
      <c r="HF5" s="158"/>
      <c r="HG5" s="158"/>
      <c r="HH5" s="158"/>
      <c r="HI5" s="158"/>
      <c r="HJ5" s="158"/>
      <c r="HK5" s="158"/>
      <c r="HL5" s="158"/>
      <c r="HM5" s="158"/>
      <c r="HN5" s="158"/>
      <c r="HO5" s="158"/>
      <c r="HP5" s="158"/>
      <c r="HQ5" s="158"/>
      <c r="HR5" s="158"/>
      <c r="HS5" s="158"/>
      <c r="HT5" s="158"/>
      <c r="HU5" s="158"/>
      <c r="HV5" s="158"/>
      <c r="HW5" s="158"/>
      <c r="HX5" s="158"/>
      <c r="HY5" s="158"/>
      <c r="HZ5" s="158"/>
      <c r="IA5" s="158"/>
      <c r="IB5" s="158"/>
      <c r="IC5" s="158"/>
      <c r="ID5" s="158"/>
      <c r="IE5" s="158"/>
      <c r="IF5" s="158"/>
      <c r="IG5" s="158"/>
      <c r="IH5" s="158"/>
      <c r="II5" s="158"/>
      <c r="IJ5" s="158"/>
      <c r="IK5" s="158"/>
      <c r="IL5" s="158"/>
      <c r="IM5" s="158"/>
      <c r="IN5" s="158"/>
      <c r="IO5" s="158"/>
      <c r="IP5" s="158"/>
      <c r="IQ5" s="158"/>
      <c r="IR5" s="158"/>
      <c r="IS5" s="158"/>
      <c r="IT5" s="158"/>
      <c r="IU5" s="158"/>
      <c r="IV5" s="158"/>
      <c r="IW5" s="158"/>
      <c r="IX5" s="158"/>
      <c r="IY5" s="158"/>
      <c r="IZ5" s="158"/>
      <c r="JA5" s="158"/>
      <c r="JB5" s="158"/>
      <c r="JC5" s="158"/>
      <c r="JD5" s="158"/>
      <c r="JE5" s="158"/>
      <c r="JF5" s="158"/>
      <c r="JG5" s="158"/>
      <c r="JH5" s="158"/>
      <c r="JI5" s="158"/>
      <c r="JJ5" s="158"/>
      <c r="JK5" s="158"/>
      <c r="JL5" s="158"/>
      <c r="JM5" s="158"/>
      <c r="JN5" s="158"/>
      <c r="JO5" s="158"/>
      <c r="JP5" s="158"/>
      <c r="JQ5" s="158"/>
      <c r="JR5" s="158"/>
    </row>
    <row r="6" spans="1:278" s="159" customFormat="1" ht="32.25" customHeight="1" thickBot="1">
      <c r="A6" s="364" t="s">
        <v>2</v>
      </c>
      <c r="B6" s="365"/>
      <c r="C6" s="366"/>
      <c r="D6" s="375" t="str">
        <f>'Mapa Final'!D6</f>
        <v xml:space="preserve">Nivel Central </v>
      </c>
      <c r="E6" s="376"/>
      <c r="F6" s="376"/>
      <c r="G6" s="376"/>
      <c r="H6" s="376"/>
      <c r="I6" s="376"/>
      <c r="J6" s="376"/>
      <c r="K6" s="376"/>
      <c r="L6" s="376"/>
      <c r="M6" s="376"/>
      <c r="N6" s="377"/>
      <c r="O6" s="1"/>
      <c r="P6" s="1"/>
      <c r="Q6" s="1"/>
      <c r="R6" s="1"/>
      <c r="S6" s="1"/>
      <c r="T6" s="1"/>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c r="GH6" s="158"/>
      <c r="GI6" s="158"/>
      <c r="GJ6" s="158"/>
      <c r="GK6" s="158"/>
      <c r="GL6" s="158"/>
      <c r="GM6" s="158"/>
      <c r="GN6" s="158"/>
      <c r="GO6" s="158"/>
      <c r="GP6" s="158"/>
      <c r="GQ6" s="158"/>
      <c r="GR6" s="158"/>
      <c r="GS6" s="158"/>
      <c r="GT6" s="158"/>
      <c r="GU6" s="158"/>
      <c r="GV6" s="158"/>
      <c r="GW6" s="158"/>
      <c r="GX6" s="158"/>
      <c r="GY6" s="158"/>
      <c r="GZ6" s="158"/>
      <c r="HA6" s="158"/>
      <c r="HB6" s="158"/>
      <c r="HC6" s="158"/>
      <c r="HD6" s="158"/>
      <c r="HE6" s="158"/>
      <c r="HF6" s="158"/>
      <c r="HG6" s="158"/>
      <c r="HH6" s="158"/>
      <c r="HI6" s="158"/>
      <c r="HJ6" s="158"/>
      <c r="HK6" s="158"/>
      <c r="HL6" s="158"/>
      <c r="HM6" s="158"/>
      <c r="HN6" s="158"/>
      <c r="HO6" s="158"/>
      <c r="HP6" s="158"/>
      <c r="HQ6" s="158"/>
      <c r="HR6" s="158"/>
      <c r="HS6" s="158"/>
      <c r="HT6" s="158"/>
      <c r="HU6" s="158"/>
      <c r="HV6" s="158"/>
      <c r="HW6" s="158"/>
      <c r="HX6" s="158"/>
      <c r="HY6" s="158"/>
      <c r="HZ6" s="158"/>
      <c r="IA6" s="158"/>
      <c r="IB6" s="158"/>
      <c r="IC6" s="158"/>
      <c r="ID6" s="158"/>
      <c r="IE6" s="158"/>
      <c r="IF6" s="158"/>
      <c r="IG6" s="158"/>
      <c r="IH6" s="158"/>
      <c r="II6" s="158"/>
      <c r="IJ6" s="158"/>
      <c r="IK6" s="158"/>
      <c r="IL6" s="158"/>
      <c r="IM6" s="158"/>
      <c r="IN6" s="158"/>
      <c r="IO6" s="158"/>
      <c r="IP6" s="158"/>
      <c r="IQ6" s="158"/>
      <c r="IR6" s="158"/>
      <c r="IS6" s="158"/>
      <c r="IT6" s="158"/>
      <c r="IU6" s="158"/>
      <c r="IV6" s="158"/>
      <c r="IW6" s="158"/>
      <c r="IX6" s="158"/>
      <c r="IY6" s="158"/>
      <c r="IZ6" s="158"/>
      <c r="JA6" s="158"/>
      <c r="JB6" s="158"/>
      <c r="JC6" s="158"/>
      <c r="JD6" s="158"/>
      <c r="JE6" s="158"/>
      <c r="JF6" s="158"/>
      <c r="JG6" s="158"/>
      <c r="JH6" s="158"/>
      <c r="JI6" s="158"/>
      <c r="JJ6" s="158"/>
      <c r="JK6" s="158"/>
      <c r="JL6" s="158"/>
      <c r="JM6" s="158"/>
      <c r="JN6" s="158"/>
      <c r="JO6" s="158"/>
      <c r="JP6" s="158"/>
      <c r="JQ6" s="158"/>
      <c r="JR6" s="158"/>
    </row>
    <row r="7" spans="1:278" s="185" customFormat="1" ht="39.75" customHeight="1" thickTop="1" thickBot="1">
      <c r="A7" s="478" t="s">
        <v>354</v>
      </c>
      <c r="B7" s="479"/>
      <c r="C7" s="479"/>
      <c r="D7" s="479"/>
      <c r="E7" s="479"/>
      <c r="F7" s="480"/>
      <c r="G7" s="192"/>
      <c r="H7" s="481" t="s">
        <v>355</v>
      </c>
      <c r="I7" s="481"/>
      <c r="J7" s="481"/>
      <c r="K7" s="481" t="s">
        <v>356</v>
      </c>
      <c r="L7" s="481"/>
      <c r="M7" s="481"/>
      <c r="N7" s="482" t="s">
        <v>357</v>
      </c>
      <c r="O7" s="487" t="s">
        <v>358</v>
      </c>
      <c r="P7" s="489" t="s">
        <v>359</v>
      </c>
      <c r="Q7" s="490"/>
      <c r="R7" s="489" t="s">
        <v>360</v>
      </c>
      <c r="S7" s="490"/>
      <c r="T7" s="491" t="s">
        <v>381</v>
      </c>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c r="CN7" s="198"/>
      <c r="CO7" s="198"/>
      <c r="CP7" s="198"/>
      <c r="CQ7" s="198"/>
      <c r="CR7" s="198"/>
      <c r="CS7" s="198"/>
      <c r="CT7" s="198"/>
      <c r="CU7" s="198"/>
      <c r="CV7" s="198"/>
      <c r="CW7" s="198"/>
      <c r="CX7" s="198"/>
      <c r="CY7" s="198"/>
      <c r="CZ7" s="198"/>
      <c r="DA7" s="198"/>
      <c r="DB7" s="198"/>
      <c r="DC7" s="198"/>
      <c r="DD7" s="198"/>
      <c r="DE7" s="198"/>
      <c r="DF7" s="198"/>
      <c r="DG7" s="198"/>
      <c r="DH7" s="198"/>
      <c r="DI7" s="198"/>
      <c r="DJ7" s="198"/>
      <c r="DK7" s="198"/>
      <c r="DL7" s="198"/>
      <c r="DM7" s="198"/>
      <c r="DN7" s="198"/>
      <c r="DO7" s="198"/>
      <c r="DP7" s="198"/>
      <c r="DQ7" s="198"/>
      <c r="DR7" s="198"/>
      <c r="DS7" s="198"/>
      <c r="DT7" s="198"/>
      <c r="DU7" s="198"/>
      <c r="DV7" s="198"/>
      <c r="DW7" s="198"/>
      <c r="DX7" s="198"/>
      <c r="DY7" s="198"/>
      <c r="DZ7" s="198"/>
      <c r="EA7" s="198"/>
      <c r="EB7" s="198"/>
      <c r="EC7" s="198"/>
      <c r="ED7" s="198"/>
      <c r="EE7" s="198"/>
      <c r="EF7" s="198"/>
      <c r="EG7" s="198"/>
      <c r="EH7" s="198"/>
      <c r="EI7" s="198"/>
      <c r="EJ7" s="198"/>
      <c r="EK7" s="198"/>
      <c r="EL7" s="198"/>
      <c r="EM7" s="198"/>
      <c r="EN7" s="198"/>
      <c r="EO7" s="198"/>
      <c r="EP7" s="198"/>
      <c r="EQ7" s="198"/>
      <c r="ER7" s="198"/>
      <c r="ES7" s="198"/>
      <c r="ET7" s="198"/>
      <c r="EU7" s="198"/>
      <c r="EV7" s="198"/>
      <c r="EW7" s="198"/>
      <c r="EX7" s="198"/>
      <c r="EY7" s="198"/>
      <c r="EZ7" s="198"/>
      <c r="FA7" s="198"/>
      <c r="FB7" s="198"/>
      <c r="FC7" s="198"/>
      <c r="FD7" s="198"/>
      <c r="FE7" s="198"/>
      <c r="FF7" s="198"/>
      <c r="FG7" s="198"/>
      <c r="FH7" s="198"/>
      <c r="FI7" s="198"/>
      <c r="FJ7" s="198"/>
      <c r="FK7" s="198"/>
      <c r="FL7" s="198"/>
      <c r="FM7" s="198"/>
      <c r="FN7" s="198"/>
      <c r="FO7" s="198"/>
      <c r="FP7" s="198"/>
      <c r="FQ7" s="198"/>
      <c r="FR7" s="198"/>
      <c r="FS7" s="198"/>
      <c r="FT7" s="198"/>
    </row>
    <row r="8" spans="1:278" s="186" customFormat="1" ht="60.95" customHeight="1" thickTop="1" thickBot="1">
      <c r="A8" s="202" t="s">
        <v>203</v>
      </c>
      <c r="B8" s="202" t="s">
        <v>386</v>
      </c>
      <c r="C8" s="203" t="s">
        <v>8</v>
      </c>
      <c r="D8" s="193" t="s">
        <v>369</v>
      </c>
      <c r="E8" s="205" t="s">
        <v>10</v>
      </c>
      <c r="F8" s="205" t="s">
        <v>11</v>
      </c>
      <c r="G8" s="205" t="s">
        <v>12</v>
      </c>
      <c r="H8" s="195" t="s">
        <v>362</v>
      </c>
      <c r="I8" s="195" t="s">
        <v>38</v>
      </c>
      <c r="J8" s="195" t="s">
        <v>363</v>
      </c>
      <c r="K8" s="195" t="s">
        <v>362</v>
      </c>
      <c r="L8" s="195" t="s">
        <v>364</v>
      </c>
      <c r="M8" s="195" t="s">
        <v>363</v>
      </c>
      <c r="N8" s="482"/>
      <c r="O8" s="488"/>
      <c r="P8" s="196" t="s">
        <v>365</v>
      </c>
      <c r="Q8" s="196" t="s">
        <v>366</v>
      </c>
      <c r="R8" s="196" t="s">
        <v>367</v>
      </c>
      <c r="S8" s="196" t="s">
        <v>368</v>
      </c>
      <c r="T8" s="491"/>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row>
    <row r="9" spans="1:278" s="187" customFormat="1" ht="10.5" customHeight="1" thickTop="1" thickBot="1">
      <c r="A9" s="492"/>
      <c r="B9" s="493"/>
      <c r="C9" s="493"/>
      <c r="D9" s="493"/>
      <c r="E9" s="493"/>
      <c r="F9" s="493"/>
      <c r="G9" s="493"/>
      <c r="H9" s="493"/>
      <c r="I9" s="493"/>
      <c r="J9" s="493"/>
      <c r="K9" s="493"/>
      <c r="L9" s="493"/>
      <c r="M9" s="493"/>
      <c r="N9" s="493"/>
      <c r="T9" s="197"/>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row>
    <row r="10" spans="1:278" s="188" customFormat="1" ht="15" customHeight="1">
      <c r="A10" s="494">
        <f>'Mapa Final'!A10</f>
        <v>1</v>
      </c>
      <c r="B10" s="530" t="str">
        <f>'Mapa Final'!B10</f>
        <v>Incumplimiento</v>
      </c>
      <c r="C10" s="497" t="str">
        <f>'Mapa Final'!C10</f>
        <v>Incumplimiento de las metas establecidas</v>
      </c>
      <c r="D10" s="497" t="str">
        <f>'Mapa Final'!D10</f>
        <v>1. Ausentismo de discentes a los eventos de formación. 
2. Demora en el envío de las convocatorias.
3. Fallas técnicas para el caso de capacitaciones virtuales</v>
      </c>
      <c r="E10" s="500" t="str">
        <f>'Mapa Final'!E10</f>
        <v>Incumplimiento  en la realización de las actividades programadas por la Escuela Judicial para este Distrito.</v>
      </c>
      <c r="F10" s="500" t="str">
        <f>'Mapa Final'!F10</f>
        <v>Posibilidad de incumplimiento en la realización de actividades programadas por la Escuela Judicial</v>
      </c>
      <c r="G10" s="500" t="str">
        <f>'Mapa Final'!G10</f>
        <v>Ejecución y Administración de Procesos</v>
      </c>
      <c r="H10" s="521" t="str">
        <f>'Mapa Final'!I10</f>
        <v>Muy Baja</v>
      </c>
      <c r="I10" s="524" t="str">
        <f>'Mapa Final'!L10</f>
        <v>Leve</v>
      </c>
      <c r="J10" s="527" t="str">
        <f>'Mapa Final'!N10</f>
        <v>Bajo</v>
      </c>
      <c r="K10" s="512" t="str">
        <f>'Mapa Final'!AA10</f>
        <v>Muy Baja</v>
      </c>
      <c r="L10" s="512" t="str">
        <f>'Mapa Final'!AE10</f>
        <v>Leve</v>
      </c>
      <c r="M10" s="509" t="str">
        <f>'Mapa Final'!AG10</f>
        <v>Bajo</v>
      </c>
      <c r="N10" s="512" t="str">
        <f>'Mapa Final'!AH10</f>
        <v>Reducir(mitigar)</v>
      </c>
      <c r="O10" s="518"/>
      <c r="P10" s="518"/>
      <c r="Q10" s="518"/>
      <c r="R10" s="518"/>
      <c r="S10" s="518"/>
      <c r="T10" s="518"/>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row>
    <row r="11" spans="1:278" s="188" customFormat="1" ht="13.5" customHeight="1">
      <c r="A11" s="495"/>
      <c r="B11" s="354"/>
      <c r="C11" s="498"/>
      <c r="D11" s="498"/>
      <c r="E11" s="501"/>
      <c r="F11" s="501"/>
      <c r="G11" s="501"/>
      <c r="H11" s="522"/>
      <c r="I11" s="525"/>
      <c r="J11" s="528"/>
      <c r="K11" s="513"/>
      <c r="L11" s="513"/>
      <c r="M11" s="510"/>
      <c r="N11" s="513"/>
      <c r="O11" s="519"/>
      <c r="P11" s="519"/>
      <c r="Q11" s="519"/>
      <c r="R11" s="519"/>
      <c r="S11" s="519"/>
      <c r="T11" s="519"/>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row>
    <row r="12" spans="1:278" s="188" customFormat="1" ht="13.5" customHeight="1">
      <c r="A12" s="495"/>
      <c r="B12" s="354"/>
      <c r="C12" s="498"/>
      <c r="D12" s="498"/>
      <c r="E12" s="501"/>
      <c r="F12" s="501"/>
      <c r="G12" s="501"/>
      <c r="H12" s="522"/>
      <c r="I12" s="525"/>
      <c r="J12" s="528"/>
      <c r="K12" s="513"/>
      <c r="L12" s="513"/>
      <c r="M12" s="510"/>
      <c r="N12" s="513"/>
      <c r="O12" s="519"/>
      <c r="P12" s="519"/>
      <c r="Q12" s="519"/>
      <c r="R12" s="519"/>
      <c r="S12" s="519"/>
      <c r="T12" s="519"/>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row>
    <row r="13" spans="1:278" s="188" customFormat="1" ht="13.5" customHeight="1">
      <c r="A13" s="495"/>
      <c r="B13" s="354"/>
      <c r="C13" s="498"/>
      <c r="D13" s="498"/>
      <c r="E13" s="501"/>
      <c r="F13" s="501"/>
      <c r="G13" s="501"/>
      <c r="H13" s="522"/>
      <c r="I13" s="525"/>
      <c r="J13" s="528"/>
      <c r="K13" s="513"/>
      <c r="L13" s="513"/>
      <c r="M13" s="510"/>
      <c r="N13" s="513"/>
      <c r="O13" s="519"/>
      <c r="P13" s="519"/>
      <c r="Q13" s="519"/>
      <c r="R13" s="519"/>
      <c r="S13" s="519"/>
      <c r="T13" s="519"/>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c r="DC13" s="201"/>
      <c r="DD13" s="201"/>
      <c r="DE13" s="201"/>
      <c r="DF13" s="201"/>
      <c r="DG13" s="201"/>
      <c r="DH13" s="201"/>
      <c r="DI13" s="201"/>
      <c r="DJ13" s="201"/>
      <c r="DK13" s="201"/>
      <c r="DL13" s="201"/>
      <c r="DM13" s="201"/>
      <c r="DN13" s="201"/>
      <c r="DO13" s="201"/>
      <c r="DP13" s="201"/>
      <c r="DQ13" s="201"/>
      <c r="DR13" s="201"/>
      <c r="DS13" s="201"/>
      <c r="DT13" s="201"/>
      <c r="DU13" s="201"/>
      <c r="DV13" s="201"/>
      <c r="DW13" s="201"/>
      <c r="DX13" s="201"/>
      <c r="DY13" s="201"/>
      <c r="DZ13" s="201"/>
      <c r="EA13" s="201"/>
      <c r="EB13" s="201"/>
      <c r="EC13" s="201"/>
      <c r="ED13" s="201"/>
      <c r="EE13" s="201"/>
      <c r="EF13" s="201"/>
      <c r="EG13" s="201"/>
      <c r="EH13" s="201"/>
      <c r="EI13" s="201"/>
      <c r="EJ13" s="201"/>
      <c r="EK13" s="201"/>
      <c r="EL13" s="201"/>
      <c r="EM13" s="201"/>
      <c r="EN13" s="201"/>
      <c r="EO13" s="201"/>
      <c r="EP13" s="201"/>
      <c r="EQ13" s="201"/>
      <c r="ER13" s="201"/>
      <c r="ES13" s="201"/>
      <c r="ET13" s="201"/>
      <c r="EU13" s="201"/>
      <c r="EV13" s="201"/>
      <c r="EW13" s="201"/>
      <c r="EX13" s="201"/>
      <c r="EY13" s="201"/>
      <c r="EZ13" s="201"/>
      <c r="FA13" s="201"/>
      <c r="FB13" s="201"/>
      <c r="FC13" s="201"/>
      <c r="FD13" s="201"/>
      <c r="FE13" s="201"/>
      <c r="FF13" s="201"/>
      <c r="FG13" s="201"/>
      <c r="FH13" s="201"/>
      <c r="FI13" s="201"/>
      <c r="FJ13" s="201"/>
      <c r="FK13" s="201"/>
      <c r="FL13" s="201"/>
      <c r="FM13" s="201"/>
      <c r="FN13" s="201"/>
      <c r="FO13" s="201"/>
      <c r="FP13" s="201"/>
      <c r="FQ13" s="201"/>
      <c r="FR13" s="201"/>
      <c r="FS13" s="201"/>
      <c r="FT13" s="201"/>
    </row>
    <row r="14" spans="1:278" s="188" customFormat="1" ht="238.5" customHeight="1" thickBot="1">
      <c r="A14" s="496"/>
      <c r="B14" s="531"/>
      <c r="C14" s="499"/>
      <c r="D14" s="499"/>
      <c r="E14" s="502"/>
      <c r="F14" s="502"/>
      <c r="G14" s="502"/>
      <c r="H14" s="523"/>
      <c r="I14" s="526"/>
      <c r="J14" s="529"/>
      <c r="K14" s="514"/>
      <c r="L14" s="514"/>
      <c r="M14" s="511"/>
      <c r="N14" s="514"/>
      <c r="O14" s="520"/>
      <c r="P14" s="520"/>
      <c r="Q14" s="520"/>
      <c r="R14" s="520"/>
      <c r="S14" s="520"/>
      <c r="T14" s="520"/>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row>
    <row r="15" spans="1:278" s="188" customFormat="1" ht="15" customHeight="1">
      <c r="A15" s="494" t="e">
        <f>'Mapa Final'!#REF!</f>
        <v>#REF!</v>
      </c>
      <c r="B15" s="530" t="e">
        <f>'Mapa Final'!#REF!</f>
        <v>#REF!</v>
      </c>
      <c r="C15" s="497" t="e">
        <f>'Mapa Final'!#REF!</f>
        <v>#REF!</v>
      </c>
      <c r="D15" s="497" t="e">
        <f>'Mapa Final'!#REF!</f>
        <v>#REF!</v>
      </c>
      <c r="E15" s="500" t="e">
        <f>'Mapa Final'!#REF!</f>
        <v>#REF!</v>
      </c>
      <c r="F15" s="500" t="e">
        <f>'Mapa Final'!#REF!</f>
        <v>#REF!</v>
      </c>
      <c r="G15" s="500" t="e">
        <f>'Mapa Final'!#REF!</f>
        <v>#REF!</v>
      </c>
      <c r="H15" s="521" t="e">
        <f>'Mapa Final'!#REF!</f>
        <v>#REF!</v>
      </c>
      <c r="I15" s="524" t="e">
        <f>'Mapa Final'!#REF!</f>
        <v>#REF!</v>
      </c>
      <c r="J15" s="527" t="e">
        <f>'Mapa Final'!#REF!</f>
        <v>#REF!</v>
      </c>
      <c r="K15" s="512" t="e">
        <f>'Mapa Final'!#REF!</f>
        <v>#REF!</v>
      </c>
      <c r="L15" s="512" t="e">
        <f>'Mapa Final'!#REF!</f>
        <v>#REF!</v>
      </c>
      <c r="M15" s="509" t="e">
        <f>'Mapa Final'!#REF!</f>
        <v>#REF!</v>
      </c>
      <c r="N15" s="512" t="e">
        <f>'Mapa Final'!#REF!</f>
        <v>#REF!</v>
      </c>
      <c r="O15" s="518"/>
      <c r="P15" s="518"/>
      <c r="Q15" s="518"/>
      <c r="R15" s="518"/>
      <c r="S15" s="518"/>
      <c r="T15" s="518"/>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01"/>
      <c r="DQ15" s="201"/>
      <c r="DR15" s="201"/>
      <c r="DS15" s="201"/>
      <c r="DT15" s="201"/>
      <c r="DU15" s="201"/>
      <c r="DV15" s="201"/>
      <c r="DW15" s="201"/>
      <c r="DX15" s="201"/>
      <c r="DY15" s="201"/>
      <c r="DZ15" s="201"/>
      <c r="EA15" s="201"/>
      <c r="EB15" s="201"/>
      <c r="EC15" s="201"/>
      <c r="ED15" s="201"/>
      <c r="EE15" s="201"/>
      <c r="EF15" s="201"/>
      <c r="EG15" s="201"/>
      <c r="EH15" s="201"/>
      <c r="EI15" s="201"/>
      <c r="EJ15" s="201"/>
      <c r="EK15" s="201"/>
      <c r="EL15" s="201"/>
      <c r="EM15" s="201"/>
      <c r="EN15" s="201"/>
      <c r="EO15" s="201"/>
      <c r="EP15" s="201"/>
      <c r="EQ15" s="201"/>
      <c r="ER15" s="201"/>
      <c r="ES15" s="201"/>
      <c r="ET15" s="201"/>
      <c r="EU15" s="201"/>
      <c r="EV15" s="201"/>
      <c r="EW15" s="201"/>
      <c r="EX15" s="201"/>
      <c r="EY15" s="201"/>
      <c r="EZ15" s="201"/>
      <c r="FA15" s="201"/>
      <c r="FB15" s="201"/>
      <c r="FC15" s="201"/>
      <c r="FD15" s="201"/>
      <c r="FE15" s="201"/>
      <c r="FF15" s="201"/>
      <c r="FG15" s="201"/>
      <c r="FH15" s="201"/>
      <c r="FI15" s="201"/>
      <c r="FJ15" s="201"/>
      <c r="FK15" s="201"/>
      <c r="FL15" s="201"/>
      <c r="FM15" s="201"/>
      <c r="FN15" s="201"/>
      <c r="FO15" s="201"/>
      <c r="FP15" s="201"/>
      <c r="FQ15" s="201"/>
      <c r="FR15" s="201"/>
      <c r="FS15" s="201"/>
      <c r="FT15" s="201"/>
    </row>
    <row r="16" spans="1:278" s="188" customFormat="1" ht="13.5" customHeight="1">
      <c r="A16" s="495"/>
      <c r="B16" s="354"/>
      <c r="C16" s="498"/>
      <c r="D16" s="498"/>
      <c r="E16" s="501"/>
      <c r="F16" s="501"/>
      <c r="G16" s="501"/>
      <c r="H16" s="522"/>
      <c r="I16" s="525"/>
      <c r="J16" s="528"/>
      <c r="K16" s="513"/>
      <c r="L16" s="513"/>
      <c r="M16" s="510"/>
      <c r="N16" s="513"/>
      <c r="O16" s="519"/>
      <c r="P16" s="519"/>
      <c r="Q16" s="519"/>
      <c r="R16" s="519"/>
      <c r="S16" s="519"/>
      <c r="T16" s="519"/>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201"/>
      <c r="DH16" s="201"/>
      <c r="DI16" s="201"/>
      <c r="DJ16" s="201"/>
      <c r="DK16" s="201"/>
      <c r="DL16" s="201"/>
      <c r="DM16" s="201"/>
      <c r="DN16" s="201"/>
      <c r="DO16" s="201"/>
      <c r="DP16" s="201"/>
      <c r="DQ16" s="201"/>
      <c r="DR16" s="201"/>
      <c r="DS16" s="201"/>
      <c r="DT16" s="201"/>
      <c r="DU16" s="201"/>
      <c r="DV16" s="201"/>
      <c r="DW16" s="201"/>
      <c r="DX16" s="201"/>
      <c r="DY16" s="201"/>
      <c r="DZ16" s="201"/>
      <c r="EA16" s="201"/>
      <c r="EB16" s="201"/>
      <c r="EC16" s="201"/>
      <c r="ED16" s="201"/>
      <c r="EE16" s="201"/>
      <c r="EF16" s="201"/>
      <c r="EG16" s="201"/>
      <c r="EH16" s="201"/>
      <c r="EI16" s="201"/>
      <c r="EJ16" s="201"/>
      <c r="EK16" s="201"/>
      <c r="EL16" s="201"/>
      <c r="EM16" s="201"/>
      <c r="EN16" s="201"/>
      <c r="EO16" s="201"/>
      <c r="EP16" s="201"/>
      <c r="EQ16" s="201"/>
      <c r="ER16" s="201"/>
      <c r="ES16" s="201"/>
      <c r="ET16" s="201"/>
      <c r="EU16" s="201"/>
      <c r="EV16" s="201"/>
      <c r="EW16" s="201"/>
      <c r="EX16" s="201"/>
      <c r="EY16" s="201"/>
      <c r="EZ16" s="201"/>
      <c r="FA16" s="201"/>
      <c r="FB16" s="201"/>
      <c r="FC16" s="201"/>
      <c r="FD16" s="201"/>
      <c r="FE16" s="201"/>
      <c r="FF16" s="201"/>
      <c r="FG16" s="201"/>
      <c r="FH16" s="201"/>
      <c r="FI16" s="201"/>
      <c r="FJ16" s="201"/>
      <c r="FK16" s="201"/>
      <c r="FL16" s="201"/>
      <c r="FM16" s="201"/>
      <c r="FN16" s="201"/>
      <c r="FO16" s="201"/>
      <c r="FP16" s="201"/>
      <c r="FQ16" s="201"/>
      <c r="FR16" s="201"/>
      <c r="FS16" s="201"/>
      <c r="FT16" s="201"/>
    </row>
    <row r="17" spans="1:176" s="188" customFormat="1" ht="13.5" customHeight="1">
      <c r="A17" s="495"/>
      <c r="B17" s="354"/>
      <c r="C17" s="498"/>
      <c r="D17" s="498"/>
      <c r="E17" s="501"/>
      <c r="F17" s="501"/>
      <c r="G17" s="501"/>
      <c r="H17" s="522"/>
      <c r="I17" s="525"/>
      <c r="J17" s="528"/>
      <c r="K17" s="513"/>
      <c r="L17" s="513"/>
      <c r="M17" s="510"/>
      <c r="N17" s="513"/>
      <c r="O17" s="519"/>
      <c r="P17" s="519"/>
      <c r="Q17" s="519"/>
      <c r="R17" s="519"/>
      <c r="S17" s="519"/>
      <c r="T17" s="519"/>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BX17" s="201"/>
      <c r="BY17" s="201"/>
      <c r="BZ17" s="201"/>
      <c r="CA17" s="201"/>
      <c r="CB17" s="201"/>
      <c r="CC17" s="201"/>
      <c r="CD17" s="201"/>
      <c r="CE17" s="201"/>
      <c r="CF17" s="201"/>
      <c r="CG17" s="201"/>
      <c r="CH17" s="201"/>
      <c r="CI17" s="201"/>
      <c r="CJ17" s="201"/>
      <c r="CK17" s="201"/>
      <c r="CL17" s="201"/>
      <c r="CM17" s="201"/>
      <c r="CN17" s="201"/>
      <c r="CO17" s="201"/>
      <c r="CP17" s="201"/>
      <c r="CQ17" s="201"/>
      <c r="CR17" s="201"/>
      <c r="CS17" s="201"/>
      <c r="CT17" s="201"/>
      <c r="CU17" s="201"/>
      <c r="CV17" s="201"/>
      <c r="CW17" s="201"/>
      <c r="CX17" s="201"/>
      <c r="CY17" s="201"/>
      <c r="CZ17" s="201"/>
      <c r="DA17" s="201"/>
      <c r="DB17" s="201"/>
      <c r="DC17" s="201"/>
      <c r="DD17" s="201"/>
      <c r="DE17" s="201"/>
      <c r="DF17" s="201"/>
      <c r="DG17" s="201"/>
      <c r="DH17" s="201"/>
      <c r="DI17" s="201"/>
      <c r="DJ17" s="201"/>
      <c r="DK17" s="201"/>
      <c r="DL17" s="201"/>
      <c r="DM17" s="201"/>
      <c r="DN17" s="201"/>
      <c r="DO17" s="201"/>
      <c r="DP17" s="201"/>
      <c r="DQ17" s="201"/>
      <c r="DR17" s="201"/>
      <c r="DS17" s="201"/>
      <c r="DT17" s="201"/>
      <c r="DU17" s="201"/>
      <c r="DV17" s="201"/>
      <c r="DW17" s="201"/>
      <c r="DX17" s="201"/>
      <c r="DY17" s="201"/>
      <c r="DZ17" s="201"/>
      <c r="EA17" s="201"/>
      <c r="EB17" s="201"/>
      <c r="EC17" s="201"/>
      <c r="ED17" s="201"/>
      <c r="EE17" s="201"/>
      <c r="EF17" s="201"/>
      <c r="EG17" s="201"/>
      <c r="EH17" s="201"/>
      <c r="EI17" s="201"/>
      <c r="EJ17" s="201"/>
      <c r="EK17" s="201"/>
      <c r="EL17" s="201"/>
      <c r="EM17" s="201"/>
      <c r="EN17" s="201"/>
      <c r="EO17" s="201"/>
      <c r="EP17" s="201"/>
      <c r="EQ17" s="201"/>
      <c r="ER17" s="201"/>
      <c r="ES17" s="201"/>
      <c r="ET17" s="201"/>
      <c r="EU17" s="201"/>
      <c r="EV17" s="201"/>
      <c r="EW17" s="201"/>
      <c r="EX17" s="201"/>
      <c r="EY17" s="201"/>
      <c r="EZ17" s="201"/>
      <c r="FA17" s="201"/>
      <c r="FB17" s="201"/>
      <c r="FC17" s="201"/>
      <c r="FD17" s="201"/>
      <c r="FE17" s="201"/>
      <c r="FF17" s="201"/>
      <c r="FG17" s="201"/>
      <c r="FH17" s="201"/>
      <c r="FI17" s="201"/>
      <c r="FJ17" s="201"/>
      <c r="FK17" s="201"/>
      <c r="FL17" s="201"/>
      <c r="FM17" s="201"/>
      <c r="FN17" s="201"/>
      <c r="FO17" s="201"/>
      <c r="FP17" s="201"/>
      <c r="FQ17" s="201"/>
      <c r="FR17" s="201"/>
      <c r="FS17" s="201"/>
      <c r="FT17" s="201"/>
    </row>
    <row r="18" spans="1:176" s="188" customFormat="1" ht="13.5" customHeight="1">
      <c r="A18" s="495"/>
      <c r="B18" s="354"/>
      <c r="C18" s="498"/>
      <c r="D18" s="498"/>
      <c r="E18" s="501"/>
      <c r="F18" s="501"/>
      <c r="G18" s="501"/>
      <c r="H18" s="522"/>
      <c r="I18" s="525"/>
      <c r="J18" s="528"/>
      <c r="K18" s="513"/>
      <c r="L18" s="513"/>
      <c r="M18" s="510"/>
      <c r="N18" s="513"/>
      <c r="O18" s="519"/>
      <c r="P18" s="519"/>
      <c r="Q18" s="519"/>
      <c r="R18" s="519"/>
      <c r="S18" s="519"/>
      <c r="T18" s="519"/>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c r="CC18" s="201"/>
      <c r="CD18" s="201"/>
      <c r="CE18" s="201"/>
      <c r="CF18" s="201"/>
      <c r="CG18" s="201"/>
      <c r="CH18" s="201"/>
      <c r="CI18" s="201"/>
      <c r="CJ18" s="201"/>
      <c r="CK18" s="201"/>
      <c r="CL18" s="201"/>
      <c r="CM18" s="201"/>
      <c r="CN18" s="201"/>
      <c r="CO18" s="201"/>
      <c r="CP18" s="201"/>
      <c r="CQ18" s="201"/>
      <c r="CR18" s="201"/>
      <c r="CS18" s="201"/>
      <c r="CT18" s="201"/>
      <c r="CU18" s="201"/>
      <c r="CV18" s="201"/>
      <c r="CW18" s="201"/>
      <c r="CX18" s="201"/>
      <c r="CY18" s="201"/>
      <c r="CZ18" s="201"/>
      <c r="DA18" s="201"/>
      <c r="DB18" s="201"/>
      <c r="DC18" s="201"/>
      <c r="DD18" s="201"/>
      <c r="DE18" s="201"/>
      <c r="DF18" s="201"/>
      <c r="DG18" s="201"/>
      <c r="DH18" s="201"/>
      <c r="DI18" s="201"/>
      <c r="DJ18" s="201"/>
      <c r="DK18" s="201"/>
      <c r="DL18" s="201"/>
      <c r="DM18" s="201"/>
      <c r="DN18" s="201"/>
      <c r="DO18" s="201"/>
      <c r="DP18" s="201"/>
      <c r="DQ18" s="201"/>
      <c r="DR18" s="201"/>
      <c r="DS18" s="201"/>
      <c r="DT18" s="201"/>
      <c r="DU18" s="201"/>
      <c r="DV18" s="201"/>
      <c r="DW18" s="201"/>
      <c r="DX18" s="201"/>
      <c r="DY18" s="201"/>
      <c r="DZ18" s="201"/>
      <c r="EA18" s="201"/>
      <c r="EB18" s="201"/>
      <c r="EC18" s="201"/>
      <c r="ED18" s="201"/>
      <c r="EE18" s="201"/>
      <c r="EF18" s="201"/>
      <c r="EG18" s="201"/>
      <c r="EH18" s="201"/>
      <c r="EI18" s="201"/>
      <c r="EJ18" s="201"/>
      <c r="EK18" s="201"/>
      <c r="EL18" s="201"/>
      <c r="EM18" s="201"/>
      <c r="EN18" s="201"/>
      <c r="EO18" s="201"/>
      <c r="EP18" s="201"/>
      <c r="EQ18" s="201"/>
      <c r="ER18" s="201"/>
      <c r="ES18" s="201"/>
      <c r="ET18" s="201"/>
      <c r="EU18" s="201"/>
      <c r="EV18" s="201"/>
      <c r="EW18" s="201"/>
      <c r="EX18" s="201"/>
      <c r="EY18" s="201"/>
      <c r="EZ18" s="201"/>
      <c r="FA18" s="201"/>
      <c r="FB18" s="201"/>
      <c r="FC18" s="201"/>
      <c r="FD18" s="201"/>
      <c r="FE18" s="201"/>
      <c r="FF18" s="201"/>
      <c r="FG18" s="201"/>
      <c r="FH18" s="201"/>
      <c r="FI18" s="201"/>
      <c r="FJ18" s="201"/>
      <c r="FK18" s="201"/>
      <c r="FL18" s="201"/>
      <c r="FM18" s="201"/>
      <c r="FN18" s="201"/>
      <c r="FO18" s="201"/>
      <c r="FP18" s="201"/>
      <c r="FQ18" s="201"/>
      <c r="FR18" s="201"/>
      <c r="FS18" s="201"/>
      <c r="FT18" s="201"/>
    </row>
    <row r="19" spans="1:176" s="188" customFormat="1" ht="255.75" customHeight="1" thickBot="1">
      <c r="A19" s="496"/>
      <c r="B19" s="531"/>
      <c r="C19" s="499"/>
      <c r="D19" s="499"/>
      <c r="E19" s="502"/>
      <c r="F19" s="502"/>
      <c r="G19" s="502"/>
      <c r="H19" s="523"/>
      <c r="I19" s="526"/>
      <c r="J19" s="529"/>
      <c r="K19" s="514"/>
      <c r="L19" s="514"/>
      <c r="M19" s="511"/>
      <c r="N19" s="514"/>
      <c r="O19" s="520"/>
      <c r="P19" s="520"/>
      <c r="Q19" s="520"/>
      <c r="R19" s="520"/>
      <c r="S19" s="520"/>
      <c r="T19" s="520"/>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1"/>
      <c r="CI19" s="201"/>
      <c r="CJ19" s="201"/>
      <c r="CK19" s="201"/>
      <c r="CL19" s="201"/>
      <c r="CM19" s="201"/>
      <c r="CN19" s="201"/>
      <c r="CO19" s="201"/>
      <c r="CP19" s="201"/>
      <c r="CQ19" s="201"/>
      <c r="CR19" s="201"/>
      <c r="CS19" s="201"/>
      <c r="CT19" s="201"/>
      <c r="CU19" s="201"/>
      <c r="CV19" s="201"/>
      <c r="CW19" s="201"/>
      <c r="CX19" s="201"/>
      <c r="CY19" s="201"/>
      <c r="CZ19" s="201"/>
      <c r="DA19" s="201"/>
      <c r="DB19" s="201"/>
      <c r="DC19" s="201"/>
      <c r="DD19" s="201"/>
      <c r="DE19" s="201"/>
      <c r="DF19" s="201"/>
      <c r="DG19" s="201"/>
      <c r="DH19" s="201"/>
      <c r="DI19" s="201"/>
      <c r="DJ19" s="201"/>
      <c r="DK19" s="201"/>
      <c r="DL19" s="201"/>
      <c r="DM19" s="201"/>
      <c r="DN19" s="201"/>
      <c r="DO19" s="201"/>
      <c r="DP19" s="201"/>
      <c r="DQ19" s="201"/>
      <c r="DR19" s="201"/>
      <c r="DS19" s="201"/>
      <c r="DT19" s="201"/>
      <c r="DU19" s="201"/>
      <c r="DV19" s="201"/>
      <c r="DW19" s="201"/>
      <c r="DX19" s="201"/>
      <c r="DY19" s="201"/>
      <c r="DZ19" s="201"/>
      <c r="EA19" s="201"/>
      <c r="EB19" s="201"/>
      <c r="EC19" s="201"/>
      <c r="ED19" s="201"/>
      <c r="EE19" s="201"/>
      <c r="EF19" s="201"/>
      <c r="EG19" s="201"/>
      <c r="EH19" s="201"/>
      <c r="EI19" s="201"/>
      <c r="EJ19" s="201"/>
      <c r="EK19" s="201"/>
      <c r="EL19" s="201"/>
      <c r="EM19" s="201"/>
      <c r="EN19" s="201"/>
      <c r="EO19" s="201"/>
      <c r="EP19" s="201"/>
      <c r="EQ19" s="201"/>
      <c r="ER19" s="201"/>
      <c r="ES19" s="201"/>
      <c r="ET19" s="201"/>
      <c r="EU19" s="201"/>
      <c r="EV19" s="201"/>
      <c r="EW19" s="201"/>
      <c r="EX19" s="201"/>
      <c r="EY19" s="201"/>
      <c r="EZ19" s="201"/>
      <c r="FA19" s="201"/>
      <c r="FB19" s="201"/>
      <c r="FC19" s="201"/>
      <c r="FD19" s="201"/>
      <c r="FE19" s="201"/>
      <c r="FF19" s="201"/>
      <c r="FG19" s="201"/>
      <c r="FH19" s="201"/>
      <c r="FI19" s="201"/>
      <c r="FJ19" s="201"/>
      <c r="FK19" s="201"/>
      <c r="FL19" s="201"/>
      <c r="FM19" s="201"/>
      <c r="FN19" s="201"/>
      <c r="FO19" s="201"/>
      <c r="FP19" s="201"/>
      <c r="FQ19" s="201"/>
      <c r="FR19" s="201"/>
      <c r="FS19" s="201"/>
      <c r="FT19" s="201"/>
    </row>
    <row r="20" spans="1:176">
      <c r="A20" s="494" t="e">
        <f>'Mapa Final'!#REF!</f>
        <v>#REF!</v>
      </c>
      <c r="B20" s="530" t="e">
        <f>'Mapa Final'!#REF!</f>
        <v>#REF!</v>
      </c>
      <c r="C20" s="497" t="e">
        <f>'Mapa Final'!#REF!</f>
        <v>#REF!</v>
      </c>
      <c r="D20" s="497" t="e">
        <f>'Mapa Final'!#REF!</f>
        <v>#REF!</v>
      </c>
      <c r="E20" s="500" t="e">
        <f>'Mapa Final'!#REF!</f>
        <v>#REF!</v>
      </c>
      <c r="F20" s="500" t="e">
        <f>'Mapa Final'!#REF!</f>
        <v>#REF!</v>
      </c>
      <c r="G20" s="500" t="e">
        <f>'Mapa Final'!#REF!</f>
        <v>#REF!</v>
      </c>
      <c r="H20" s="521" t="e">
        <f>'Mapa Final'!#REF!</f>
        <v>#REF!</v>
      </c>
      <c r="I20" s="524" t="e">
        <f>'Mapa Final'!#REF!</f>
        <v>#REF!</v>
      </c>
      <c r="J20" s="527" t="e">
        <f>'Mapa Final'!#REF!</f>
        <v>#REF!</v>
      </c>
      <c r="K20" s="512" t="e">
        <f>'Mapa Final'!#REF!</f>
        <v>#REF!</v>
      </c>
      <c r="L20" s="512" t="e">
        <f>'Mapa Final'!#REF!</f>
        <v>#REF!</v>
      </c>
      <c r="M20" s="509" t="e">
        <f>'Mapa Final'!#REF!</f>
        <v>#REF!</v>
      </c>
      <c r="N20" s="512" t="e">
        <f>'Mapa Final'!#REF!</f>
        <v>#REF!</v>
      </c>
      <c r="O20" s="518"/>
      <c r="P20" s="518"/>
      <c r="Q20" s="518"/>
      <c r="R20" s="518"/>
      <c r="S20" s="518"/>
      <c r="T20" s="518"/>
      <c r="U20" s="201"/>
      <c r="V20" s="201"/>
    </row>
    <row r="21" spans="1:176">
      <c r="A21" s="495"/>
      <c r="B21" s="354"/>
      <c r="C21" s="498"/>
      <c r="D21" s="498"/>
      <c r="E21" s="501"/>
      <c r="F21" s="501"/>
      <c r="G21" s="501"/>
      <c r="H21" s="522"/>
      <c r="I21" s="525"/>
      <c r="J21" s="528"/>
      <c r="K21" s="513"/>
      <c r="L21" s="513"/>
      <c r="M21" s="510"/>
      <c r="N21" s="513"/>
      <c r="O21" s="519"/>
      <c r="P21" s="519"/>
      <c r="Q21" s="519"/>
      <c r="R21" s="519"/>
      <c r="S21" s="519"/>
      <c r="T21" s="519"/>
      <c r="U21" s="201"/>
      <c r="V21" s="201"/>
    </row>
    <row r="22" spans="1:176">
      <c r="A22" s="495"/>
      <c r="B22" s="354"/>
      <c r="C22" s="498"/>
      <c r="D22" s="498"/>
      <c r="E22" s="501"/>
      <c r="F22" s="501"/>
      <c r="G22" s="501"/>
      <c r="H22" s="522"/>
      <c r="I22" s="525"/>
      <c r="J22" s="528"/>
      <c r="K22" s="513"/>
      <c r="L22" s="513"/>
      <c r="M22" s="510"/>
      <c r="N22" s="513"/>
      <c r="O22" s="519"/>
      <c r="P22" s="519"/>
      <c r="Q22" s="519"/>
      <c r="R22" s="519"/>
      <c r="S22" s="519"/>
      <c r="T22" s="519"/>
      <c r="U22" s="201"/>
      <c r="V22" s="201"/>
    </row>
    <row r="23" spans="1:176">
      <c r="A23" s="495"/>
      <c r="B23" s="354"/>
      <c r="C23" s="498"/>
      <c r="D23" s="498"/>
      <c r="E23" s="501"/>
      <c r="F23" s="501"/>
      <c r="G23" s="501"/>
      <c r="H23" s="522"/>
      <c r="I23" s="525"/>
      <c r="J23" s="528"/>
      <c r="K23" s="513"/>
      <c r="L23" s="513"/>
      <c r="M23" s="510"/>
      <c r="N23" s="513"/>
      <c r="O23" s="519"/>
      <c r="P23" s="519"/>
      <c r="Q23" s="519"/>
      <c r="R23" s="519"/>
      <c r="S23" s="519"/>
      <c r="T23" s="519"/>
      <c r="U23" s="201"/>
      <c r="V23" s="201"/>
    </row>
    <row r="24" spans="1:176" ht="307.5" customHeight="1" thickBot="1">
      <c r="A24" s="496"/>
      <c r="B24" s="531"/>
      <c r="C24" s="499"/>
      <c r="D24" s="499"/>
      <c r="E24" s="502"/>
      <c r="F24" s="502"/>
      <c r="G24" s="502"/>
      <c r="H24" s="523"/>
      <c r="I24" s="526"/>
      <c r="J24" s="529"/>
      <c r="K24" s="514"/>
      <c r="L24" s="514"/>
      <c r="M24" s="511"/>
      <c r="N24" s="514"/>
      <c r="O24" s="520"/>
      <c r="P24" s="520"/>
      <c r="Q24" s="520"/>
      <c r="R24" s="520"/>
      <c r="S24" s="520"/>
      <c r="T24" s="520"/>
      <c r="U24" s="201"/>
      <c r="V24" s="201"/>
    </row>
    <row r="25" spans="1:176">
      <c r="A25" s="494">
        <f>'Mapa Final'!A15</f>
        <v>2</v>
      </c>
      <c r="B25" s="530" t="str">
        <f>'Mapa Final'!B15</f>
        <v>Corrupcion</v>
      </c>
      <c r="C25" s="497" t="str">
        <f>'Mapa Final'!C15</f>
        <v>Reputacional(Corrupción)</v>
      </c>
      <c r="D25" s="497" t="str">
        <f>'Mapa Final'!D15</f>
        <v xml:space="preserve">Falta de ética profesional
Intereses particulares
Cometer delitos contra la administración pública como Cohecho, Concusión, prevaricato por acción u omisión. </v>
      </c>
      <c r="E25" s="500" t="str">
        <f>'Mapa Final'!E15</f>
        <v xml:space="preserve">Existencia de interés personal y uso indebido del poder </v>
      </c>
      <c r="F25" s="500" t="str">
        <f>'Mapa Final'!F15</f>
        <v>Falta de Cultura de la legalidad</v>
      </c>
      <c r="G25" s="500" t="str">
        <f>'Mapa Final'!G15</f>
        <v>Relaciones Laborales</v>
      </c>
      <c r="H25" s="521" t="str">
        <f>'Mapa Final'!I15</f>
        <v>Media</v>
      </c>
      <c r="I25" s="524" t="str">
        <f>'Mapa Final'!L15</f>
        <v>Mayor</v>
      </c>
      <c r="J25" s="527" t="str">
        <f>'Mapa Final'!N15</f>
        <v xml:space="preserve">Alto </v>
      </c>
      <c r="K25" s="512" t="str">
        <f>'Mapa Final'!AA15</f>
        <v>Baja</v>
      </c>
      <c r="L25" s="512" t="str">
        <f>'Mapa Final'!AE15</f>
        <v>Mayor</v>
      </c>
      <c r="M25" s="509" t="str">
        <f>'Mapa Final'!AG15</f>
        <v xml:space="preserve">Alto </v>
      </c>
      <c r="N25" s="512" t="str">
        <f>'Mapa Final'!AH15</f>
        <v>Evitar</v>
      </c>
      <c r="O25" s="518"/>
      <c r="P25" s="518"/>
      <c r="Q25" s="518"/>
      <c r="R25" s="518"/>
      <c r="S25" s="518"/>
      <c r="T25" s="518"/>
    </row>
    <row r="26" spans="1:176">
      <c r="A26" s="495"/>
      <c r="B26" s="354"/>
      <c r="C26" s="498"/>
      <c r="D26" s="498"/>
      <c r="E26" s="501"/>
      <c r="F26" s="501"/>
      <c r="G26" s="501"/>
      <c r="H26" s="522"/>
      <c r="I26" s="525"/>
      <c r="J26" s="528"/>
      <c r="K26" s="513"/>
      <c r="L26" s="513"/>
      <c r="M26" s="510"/>
      <c r="N26" s="513"/>
      <c r="O26" s="519"/>
      <c r="P26" s="519"/>
      <c r="Q26" s="519"/>
      <c r="R26" s="519"/>
      <c r="S26" s="519"/>
      <c r="T26" s="519"/>
    </row>
    <row r="27" spans="1:176">
      <c r="A27" s="495"/>
      <c r="B27" s="354"/>
      <c r="C27" s="498"/>
      <c r="D27" s="498"/>
      <c r="E27" s="501"/>
      <c r="F27" s="501"/>
      <c r="G27" s="501"/>
      <c r="H27" s="522"/>
      <c r="I27" s="525"/>
      <c r="J27" s="528"/>
      <c r="K27" s="513"/>
      <c r="L27" s="513"/>
      <c r="M27" s="510"/>
      <c r="N27" s="513"/>
      <c r="O27" s="519"/>
      <c r="P27" s="519"/>
      <c r="Q27" s="519"/>
      <c r="R27" s="519"/>
      <c r="S27" s="519"/>
      <c r="T27" s="519"/>
    </row>
    <row r="28" spans="1:176">
      <c r="A28" s="495"/>
      <c r="B28" s="354"/>
      <c r="C28" s="498"/>
      <c r="D28" s="498"/>
      <c r="E28" s="501"/>
      <c r="F28" s="501"/>
      <c r="G28" s="501"/>
      <c r="H28" s="522"/>
      <c r="I28" s="525"/>
      <c r="J28" s="528"/>
      <c r="K28" s="513"/>
      <c r="L28" s="513"/>
      <c r="M28" s="510"/>
      <c r="N28" s="513"/>
      <c r="O28" s="519"/>
      <c r="P28" s="519"/>
      <c r="Q28" s="519"/>
      <c r="R28" s="519"/>
      <c r="S28" s="519"/>
      <c r="T28" s="519"/>
    </row>
    <row r="29" spans="1:176" ht="277.5" customHeight="1" thickBot="1">
      <c r="A29" s="496"/>
      <c r="B29" s="531"/>
      <c r="C29" s="499"/>
      <c r="D29" s="499"/>
      <c r="E29" s="502"/>
      <c r="F29" s="502"/>
      <c r="G29" s="502"/>
      <c r="H29" s="523"/>
      <c r="I29" s="526"/>
      <c r="J29" s="529"/>
      <c r="K29" s="514"/>
      <c r="L29" s="514"/>
      <c r="M29" s="511"/>
      <c r="N29" s="514"/>
      <c r="O29" s="520"/>
      <c r="P29" s="520"/>
      <c r="Q29" s="520"/>
      <c r="R29" s="520"/>
      <c r="S29" s="520"/>
      <c r="T29" s="520"/>
    </row>
    <row r="30" spans="1:176">
      <c r="A30" s="494">
        <f>'Mapa Final'!A20</f>
        <v>3</v>
      </c>
      <c r="B30" s="530" t="str">
        <f>'Mapa Final'!B20</f>
        <v>Interrupción o demora en el Servicio Público de Administrar  Justicia.</v>
      </c>
      <c r="C30" s="497" t="str">
        <f>'Mapa Final'!C20</f>
        <v>Afectación en la Prestación del Servicio de Justicia</v>
      </c>
      <c r="D30" s="497" t="str">
        <f>'Mapa Final'!D20</f>
        <v>1. Paros que afecten la prestación del servicio.  
2. Huelgas, protestas ciudadana
3. Disturbios o hechos violentos
4.Pandemia
5.Emergencias Ambientales</v>
      </c>
      <c r="E30" s="500" t="str">
        <f>'Mapa Final'!E20</f>
        <v>Suceso de fuerza mayor que imposibilitan la gestión judicial</v>
      </c>
      <c r="F30" s="500" t="str">
        <f>'Mapa Final'!F20</f>
        <v>Posibilidad de  afectación en la Prestación del Servicio de Justicia debido a un suceso de fuerza mayor que imposibilita la gestión judicial</v>
      </c>
      <c r="G30" s="500" t="str">
        <f>'Mapa Final'!G20</f>
        <v>Usuarios, productos y prácticas organizacionales</v>
      </c>
      <c r="H30" s="521" t="str">
        <f>'Mapa Final'!I20</f>
        <v>Baja</v>
      </c>
      <c r="I30" s="524" t="str">
        <f>'Mapa Final'!L20</f>
        <v>Moderado</v>
      </c>
      <c r="J30" s="527" t="str">
        <f>'Mapa Final'!N20</f>
        <v>Moderado</v>
      </c>
      <c r="K30" s="512" t="str">
        <f>'Mapa Final'!AA20</f>
        <v>Baja</v>
      </c>
      <c r="L30" s="512" t="str">
        <f>'Mapa Final'!AE20</f>
        <v>Moderado</v>
      </c>
      <c r="M30" s="509" t="str">
        <f>'Mapa Final'!AG20</f>
        <v>Moderado</v>
      </c>
      <c r="N30" s="512" t="str">
        <f>'Mapa Final'!AH20</f>
        <v>Reducir(mitigar)</v>
      </c>
      <c r="O30" s="518"/>
      <c r="P30" s="518"/>
      <c r="Q30" s="518"/>
      <c r="R30" s="518"/>
      <c r="S30" s="518"/>
      <c r="T30" s="518"/>
    </row>
    <row r="31" spans="1:176">
      <c r="A31" s="495"/>
      <c r="B31" s="354"/>
      <c r="C31" s="498"/>
      <c r="D31" s="498"/>
      <c r="E31" s="501"/>
      <c r="F31" s="501"/>
      <c r="G31" s="501"/>
      <c r="H31" s="522"/>
      <c r="I31" s="525"/>
      <c r="J31" s="528"/>
      <c r="K31" s="513"/>
      <c r="L31" s="513"/>
      <c r="M31" s="510"/>
      <c r="N31" s="513"/>
      <c r="O31" s="519"/>
      <c r="P31" s="519"/>
      <c r="Q31" s="519"/>
      <c r="R31" s="519"/>
      <c r="S31" s="519"/>
      <c r="T31" s="519"/>
    </row>
    <row r="32" spans="1:176">
      <c r="A32" s="495"/>
      <c r="B32" s="354"/>
      <c r="C32" s="498"/>
      <c r="D32" s="498"/>
      <c r="E32" s="501"/>
      <c r="F32" s="501"/>
      <c r="G32" s="501"/>
      <c r="H32" s="522"/>
      <c r="I32" s="525"/>
      <c r="J32" s="528"/>
      <c r="K32" s="513"/>
      <c r="L32" s="513"/>
      <c r="M32" s="510"/>
      <c r="N32" s="513"/>
      <c r="O32" s="519"/>
      <c r="P32" s="519"/>
      <c r="Q32" s="519"/>
      <c r="R32" s="519"/>
      <c r="S32" s="519"/>
      <c r="T32" s="519"/>
    </row>
    <row r="33" spans="1:20">
      <c r="A33" s="495"/>
      <c r="B33" s="354"/>
      <c r="C33" s="498"/>
      <c r="D33" s="498"/>
      <c r="E33" s="501"/>
      <c r="F33" s="501"/>
      <c r="G33" s="501"/>
      <c r="H33" s="522"/>
      <c r="I33" s="525"/>
      <c r="J33" s="528"/>
      <c r="K33" s="513"/>
      <c r="L33" s="513"/>
      <c r="M33" s="510"/>
      <c r="N33" s="513"/>
      <c r="O33" s="519"/>
      <c r="P33" s="519"/>
      <c r="Q33" s="519"/>
      <c r="R33" s="519"/>
      <c r="S33" s="519"/>
      <c r="T33" s="519"/>
    </row>
    <row r="34" spans="1:20" ht="102.75" customHeight="1" thickBot="1">
      <c r="A34" s="496"/>
      <c r="B34" s="531"/>
      <c r="C34" s="499"/>
      <c r="D34" s="499"/>
      <c r="E34" s="502"/>
      <c r="F34" s="502"/>
      <c r="G34" s="502"/>
      <c r="H34" s="523"/>
      <c r="I34" s="526"/>
      <c r="J34" s="529"/>
      <c r="K34" s="514"/>
      <c r="L34" s="514"/>
      <c r="M34" s="511"/>
      <c r="N34" s="514"/>
      <c r="O34" s="520"/>
      <c r="P34" s="520"/>
      <c r="Q34" s="520"/>
      <c r="R34" s="520"/>
      <c r="S34" s="520"/>
      <c r="T34" s="520"/>
    </row>
    <row r="35" spans="1:20">
      <c r="A35" s="494">
        <f>'Mapa Final'!A25</f>
        <v>4</v>
      </c>
      <c r="B35" s="530" t="str">
        <f>'Mapa Final'!B25</f>
        <v>Inaplicabilidad de la normavidad ambiental vigente</v>
      </c>
      <c r="C35" s="497" t="str">
        <f>'Mapa Final'!C25</f>
        <v xml:space="preserve"> Afectación Ambiental</v>
      </c>
      <c r="D35" s="497" t="str">
        <f>'Mapa Final'!D25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00" t="str">
        <f>'Mapa Final'!E25</f>
        <v>Desconocimiento de los lineamientos ambientales y normatividad  ambiental vigente</v>
      </c>
      <c r="F35" s="500" t="str">
        <f>'Mapa Final'!F25</f>
        <v>Posibilidad de afectación ambiental debido al desconocimiento de las lineamientos ambientales y normatividad ambiental vigente</v>
      </c>
      <c r="G35" s="500" t="str">
        <f>'Mapa Final'!G25</f>
        <v>Eventos Ambientales Internos</v>
      </c>
      <c r="H35" s="521" t="str">
        <f>'Mapa Final'!I25</f>
        <v>Media</v>
      </c>
      <c r="I35" s="524" t="str">
        <f>'Mapa Final'!L25</f>
        <v>Moderado</v>
      </c>
      <c r="J35" s="527" t="str">
        <f>'Mapa Final'!N25</f>
        <v>Moderado</v>
      </c>
      <c r="K35" s="512" t="str">
        <f>'Mapa Final'!AA25</f>
        <v>Baja</v>
      </c>
      <c r="L35" s="512" t="str">
        <f>'Mapa Final'!AE25</f>
        <v>Moderado</v>
      </c>
      <c r="M35" s="509" t="str">
        <f>'Mapa Final'!AG25</f>
        <v>Moderado</v>
      </c>
      <c r="N35" s="512" t="str">
        <f>'Mapa Final'!AH25</f>
        <v>Reducir(mitigar)</v>
      </c>
      <c r="O35" s="518"/>
      <c r="P35" s="518"/>
      <c r="Q35" s="518"/>
      <c r="R35" s="518"/>
      <c r="S35" s="518"/>
      <c r="T35" s="518"/>
    </row>
    <row r="36" spans="1:20">
      <c r="A36" s="495"/>
      <c r="B36" s="354"/>
      <c r="C36" s="498"/>
      <c r="D36" s="498"/>
      <c r="E36" s="501"/>
      <c r="F36" s="501"/>
      <c r="G36" s="501"/>
      <c r="H36" s="522"/>
      <c r="I36" s="525"/>
      <c r="J36" s="528"/>
      <c r="K36" s="513"/>
      <c r="L36" s="513"/>
      <c r="M36" s="510"/>
      <c r="N36" s="513"/>
      <c r="O36" s="519"/>
      <c r="P36" s="519"/>
      <c r="Q36" s="519"/>
      <c r="R36" s="519"/>
      <c r="S36" s="519"/>
      <c r="T36" s="519"/>
    </row>
    <row r="37" spans="1:20">
      <c r="A37" s="495"/>
      <c r="B37" s="354"/>
      <c r="C37" s="498"/>
      <c r="D37" s="498"/>
      <c r="E37" s="501"/>
      <c r="F37" s="501"/>
      <c r="G37" s="501"/>
      <c r="H37" s="522"/>
      <c r="I37" s="525"/>
      <c r="J37" s="528"/>
      <c r="K37" s="513"/>
      <c r="L37" s="513"/>
      <c r="M37" s="510"/>
      <c r="N37" s="513"/>
      <c r="O37" s="519"/>
      <c r="P37" s="519"/>
      <c r="Q37" s="519"/>
      <c r="R37" s="519"/>
      <c r="S37" s="519"/>
      <c r="T37" s="519"/>
    </row>
    <row r="38" spans="1:20">
      <c r="A38" s="495"/>
      <c r="B38" s="354"/>
      <c r="C38" s="498"/>
      <c r="D38" s="498"/>
      <c r="E38" s="501"/>
      <c r="F38" s="501"/>
      <c r="G38" s="501"/>
      <c r="H38" s="522"/>
      <c r="I38" s="525"/>
      <c r="J38" s="528"/>
      <c r="K38" s="513"/>
      <c r="L38" s="513"/>
      <c r="M38" s="510"/>
      <c r="N38" s="513"/>
      <c r="O38" s="519"/>
      <c r="P38" s="519"/>
      <c r="Q38" s="519"/>
      <c r="R38" s="519"/>
      <c r="S38" s="519"/>
      <c r="T38" s="519"/>
    </row>
    <row r="39" spans="1:20" ht="278.25" customHeight="1" thickBot="1">
      <c r="A39" s="496"/>
      <c r="B39" s="531"/>
      <c r="C39" s="499"/>
      <c r="D39" s="499"/>
      <c r="E39" s="502"/>
      <c r="F39" s="502"/>
      <c r="G39" s="502"/>
      <c r="H39" s="523"/>
      <c r="I39" s="526"/>
      <c r="J39" s="529"/>
      <c r="K39" s="514"/>
      <c r="L39" s="514"/>
      <c r="M39" s="511"/>
      <c r="N39" s="514"/>
      <c r="O39" s="520"/>
      <c r="P39" s="520"/>
      <c r="Q39" s="520"/>
      <c r="R39" s="520"/>
      <c r="S39" s="520"/>
      <c r="T39" s="520"/>
    </row>
    <row r="40" spans="1:20">
      <c r="A40" s="494">
        <f>'Mapa Final'!A30</f>
        <v>0</v>
      </c>
      <c r="B40" s="530">
        <f>'Mapa Final'!B30</f>
        <v>0</v>
      </c>
      <c r="C40" s="497">
        <f>'Mapa Final'!C30</f>
        <v>0</v>
      </c>
      <c r="D40" s="497">
        <f>'Mapa Final'!D30</f>
        <v>0</v>
      </c>
      <c r="E40" s="500">
        <f>'Mapa Final'!E30</f>
        <v>0</v>
      </c>
      <c r="F40" s="500">
        <f>'Mapa Final'!F30</f>
        <v>0</v>
      </c>
      <c r="G40" s="500">
        <f>'Mapa Final'!G30</f>
        <v>0</v>
      </c>
      <c r="H40" s="521">
        <f>'Mapa Final'!I30</f>
        <v>0</v>
      </c>
      <c r="I40" s="524">
        <f>'Mapa Final'!L30</f>
        <v>0</v>
      </c>
      <c r="J40" s="527">
        <f>'Mapa Final'!N30</f>
        <v>0</v>
      </c>
      <c r="K40" s="512">
        <f>'Mapa Final'!AA30</f>
        <v>0</v>
      </c>
      <c r="L40" s="512">
        <f>'Mapa Final'!AE30</f>
        <v>0</v>
      </c>
      <c r="M40" s="509">
        <f>'Mapa Final'!AG30</f>
        <v>0</v>
      </c>
      <c r="N40" s="512">
        <f>'Mapa Final'!AH30</f>
        <v>0</v>
      </c>
      <c r="O40" s="518"/>
      <c r="P40" s="518"/>
      <c r="Q40" s="518"/>
      <c r="R40" s="518"/>
      <c r="S40" s="518"/>
      <c r="T40" s="518"/>
    </row>
    <row r="41" spans="1:20">
      <c r="A41" s="495"/>
      <c r="B41" s="354"/>
      <c r="C41" s="498"/>
      <c r="D41" s="498"/>
      <c r="E41" s="501"/>
      <c r="F41" s="501"/>
      <c r="G41" s="501"/>
      <c r="H41" s="522"/>
      <c r="I41" s="525"/>
      <c r="J41" s="528"/>
      <c r="K41" s="513"/>
      <c r="L41" s="513"/>
      <c r="M41" s="510"/>
      <c r="N41" s="513"/>
      <c r="O41" s="519"/>
      <c r="P41" s="519"/>
      <c r="Q41" s="519"/>
      <c r="R41" s="519"/>
      <c r="S41" s="519"/>
      <c r="T41" s="519"/>
    </row>
    <row r="42" spans="1:20">
      <c r="A42" s="495"/>
      <c r="B42" s="354"/>
      <c r="C42" s="498"/>
      <c r="D42" s="498"/>
      <c r="E42" s="501"/>
      <c r="F42" s="501"/>
      <c r="G42" s="501"/>
      <c r="H42" s="522"/>
      <c r="I42" s="525"/>
      <c r="J42" s="528"/>
      <c r="K42" s="513"/>
      <c r="L42" s="513"/>
      <c r="M42" s="510"/>
      <c r="N42" s="513"/>
      <c r="O42" s="519"/>
      <c r="P42" s="519"/>
      <c r="Q42" s="519"/>
      <c r="R42" s="519"/>
      <c r="S42" s="519"/>
      <c r="T42" s="519"/>
    </row>
    <row r="43" spans="1:20">
      <c r="A43" s="495"/>
      <c r="B43" s="354"/>
      <c r="C43" s="498"/>
      <c r="D43" s="498"/>
      <c r="E43" s="501"/>
      <c r="F43" s="501"/>
      <c r="G43" s="501"/>
      <c r="H43" s="522"/>
      <c r="I43" s="525"/>
      <c r="J43" s="528"/>
      <c r="K43" s="513"/>
      <c r="L43" s="513"/>
      <c r="M43" s="510"/>
      <c r="N43" s="513"/>
      <c r="O43" s="519"/>
      <c r="P43" s="519"/>
      <c r="Q43" s="519"/>
      <c r="R43" s="519"/>
      <c r="S43" s="519"/>
      <c r="T43" s="519"/>
    </row>
    <row r="44" spans="1:20" ht="15.75" thickBot="1">
      <c r="A44" s="496"/>
      <c r="B44" s="531"/>
      <c r="C44" s="499"/>
      <c r="D44" s="499"/>
      <c r="E44" s="502"/>
      <c r="F44" s="502"/>
      <c r="G44" s="502"/>
      <c r="H44" s="523"/>
      <c r="I44" s="526"/>
      <c r="J44" s="529"/>
      <c r="K44" s="514"/>
      <c r="L44" s="514"/>
      <c r="M44" s="511"/>
      <c r="N44" s="514"/>
      <c r="O44" s="520"/>
      <c r="P44" s="520"/>
      <c r="Q44" s="520"/>
      <c r="R44" s="520"/>
      <c r="S44" s="520"/>
      <c r="T44" s="520"/>
    </row>
    <row r="45" spans="1:20">
      <c r="A45" s="494">
        <f>'Mapa Final'!A35</f>
        <v>0</v>
      </c>
      <c r="B45" s="530">
        <f>'Mapa Final'!B35</f>
        <v>0</v>
      </c>
      <c r="C45" s="497">
        <f>'Mapa Final'!C35</f>
        <v>0</v>
      </c>
      <c r="D45" s="497">
        <f>'Mapa Final'!D35</f>
        <v>0</v>
      </c>
      <c r="E45" s="500">
        <f>'Mapa Final'!E35</f>
        <v>0</v>
      </c>
      <c r="F45" s="500">
        <f>'Mapa Final'!F35</f>
        <v>0</v>
      </c>
      <c r="G45" s="500">
        <f>'Mapa Final'!G35</f>
        <v>0</v>
      </c>
      <c r="H45" s="521">
        <f>'Mapa Final'!I35</f>
        <v>0</v>
      </c>
      <c r="I45" s="524">
        <f>'Mapa Final'!L35</f>
        <v>0</v>
      </c>
      <c r="J45" s="527">
        <f>'Mapa Final'!N35</f>
        <v>0</v>
      </c>
      <c r="K45" s="512">
        <f>'Mapa Final'!AA35</f>
        <v>0</v>
      </c>
      <c r="L45" s="512">
        <f>'Mapa Final'!AE35</f>
        <v>0</v>
      </c>
      <c r="M45" s="509">
        <f>'Mapa Final'!AG35</f>
        <v>0</v>
      </c>
      <c r="N45" s="512">
        <f>'Mapa Final'!AH35</f>
        <v>0</v>
      </c>
      <c r="O45" s="518"/>
      <c r="P45" s="518"/>
      <c r="Q45" s="518"/>
      <c r="R45" s="518"/>
      <c r="S45" s="518"/>
      <c r="T45" s="518"/>
    </row>
    <row r="46" spans="1:20">
      <c r="A46" s="495"/>
      <c r="B46" s="354"/>
      <c r="C46" s="498"/>
      <c r="D46" s="498"/>
      <c r="E46" s="501"/>
      <c r="F46" s="501"/>
      <c r="G46" s="501"/>
      <c r="H46" s="522"/>
      <c r="I46" s="525"/>
      <c r="J46" s="528"/>
      <c r="K46" s="513"/>
      <c r="L46" s="513"/>
      <c r="M46" s="510"/>
      <c r="N46" s="513"/>
      <c r="O46" s="519"/>
      <c r="P46" s="519"/>
      <c r="Q46" s="519"/>
      <c r="R46" s="519"/>
      <c r="S46" s="519"/>
      <c r="T46" s="519"/>
    </row>
    <row r="47" spans="1:20">
      <c r="A47" s="495"/>
      <c r="B47" s="354"/>
      <c r="C47" s="498"/>
      <c r="D47" s="498"/>
      <c r="E47" s="501"/>
      <c r="F47" s="501"/>
      <c r="G47" s="501"/>
      <c r="H47" s="522"/>
      <c r="I47" s="525"/>
      <c r="J47" s="528"/>
      <c r="K47" s="513"/>
      <c r="L47" s="513"/>
      <c r="M47" s="510"/>
      <c r="N47" s="513"/>
      <c r="O47" s="519"/>
      <c r="P47" s="519"/>
      <c r="Q47" s="519"/>
      <c r="R47" s="519"/>
      <c r="S47" s="519"/>
      <c r="T47" s="519"/>
    </row>
    <row r="48" spans="1:20">
      <c r="A48" s="495"/>
      <c r="B48" s="354"/>
      <c r="C48" s="498"/>
      <c r="D48" s="498"/>
      <c r="E48" s="501"/>
      <c r="F48" s="501"/>
      <c r="G48" s="501"/>
      <c r="H48" s="522"/>
      <c r="I48" s="525"/>
      <c r="J48" s="528"/>
      <c r="K48" s="513"/>
      <c r="L48" s="513"/>
      <c r="M48" s="510"/>
      <c r="N48" s="513"/>
      <c r="O48" s="519"/>
      <c r="P48" s="519"/>
      <c r="Q48" s="519"/>
      <c r="R48" s="519"/>
      <c r="S48" s="519"/>
      <c r="T48" s="519"/>
    </row>
    <row r="49" spans="1:20" ht="15.75" thickBot="1">
      <c r="A49" s="496"/>
      <c r="B49" s="531"/>
      <c r="C49" s="499"/>
      <c r="D49" s="499"/>
      <c r="E49" s="502"/>
      <c r="F49" s="502"/>
      <c r="G49" s="502"/>
      <c r="H49" s="523"/>
      <c r="I49" s="526"/>
      <c r="J49" s="529"/>
      <c r="K49" s="514"/>
      <c r="L49" s="514"/>
      <c r="M49" s="511"/>
      <c r="N49" s="514"/>
      <c r="O49" s="520"/>
      <c r="P49" s="520"/>
      <c r="Q49" s="520"/>
      <c r="R49" s="520"/>
      <c r="S49" s="520"/>
      <c r="T49" s="520"/>
    </row>
    <row r="50" spans="1:20">
      <c r="A50" s="494">
        <f>'Mapa Final'!A40</f>
        <v>0</v>
      </c>
      <c r="B50" s="530">
        <f>'Mapa Final'!B40</f>
        <v>0</v>
      </c>
      <c r="C50" s="497">
        <f>'Mapa Final'!C40</f>
        <v>0</v>
      </c>
      <c r="D50" s="497">
        <f>'Mapa Final'!D40</f>
        <v>0</v>
      </c>
      <c r="E50" s="500">
        <f>'Mapa Final'!E40</f>
        <v>0</v>
      </c>
      <c r="F50" s="500">
        <f>'Mapa Final'!F40</f>
        <v>0</v>
      </c>
      <c r="G50" s="500">
        <f>'Mapa Final'!G40</f>
        <v>0</v>
      </c>
      <c r="H50" s="521">
        <f>'Mapa Final'!I40</f>
        <v>0</v>
      </c>
      <c r="I50" s="524">
        <f>'Mapa Final'!L40</f>
        <v>0</v>
      </c>
      <c r="J50" s="527">
        <f>'Mapa Final'!N40</f>
        <v>0</v>
      </c>
      <c r="K50" s="512">
        <f>'Mapa Final'!AA40</f>
        <v>0</v>
      </c>
      <c r="L50" s="512">
        <f>'Mapa Final'!AE40</f>
        <v>0</v>
      </c>
      <c r="M50" s="509">
        <f>'Mapa Final'!AG40</f>
        <v>0</v>
      </c>
      <c r="N50" s="512">
        <f>'Mapa Final'!AH40</f>
        <v>0</v>
      </c>
      <c r="O50" s="518"/>
      <c r="P50" s="518"/>
      <c r="Q50" s="518"/>
      <c r="R50" s="518"/>
      <c r="S50" s="518"/>
      <c r="T50" s="518"/>
    </row>
    <row r="51" spans="1:20">
      <c r="A51" s="495"/>
      <c r="B51" s="354"/>
      <c r="C51" s="498"/>
      <c r="D51" s="498"/>
      <c r="E51" s="501"/>
      <c r="F51" s="501"/>
      <c r="G51" s="501"/>
      <c r="H51" s="522"/>
      <c r="I51" s="525"/>
      <c r="J51" s="528"/>
      <c r="K51" s="513"/>
      <c r="L51" s="513"/>
      <c r="M51" s="510"/>
      <c r="N51" s="513"/>
      <c r="O51" s="519"/>
      <c r="P51" s="519"/>
      <c r="Q51" s="519"/>
      <c r="R51" s="519"/>
      <c r="S51" s="519"/>
      <c r="T51" s="519"/>
    </row>
    <row r="52" spans="1:20">
      <c r="A52" s="495"/>
      <c r="B52" s="354"/>
      <c r="C52" s="498"/>
      <c r="D52" s="498"/>
      <c r="E52" s="501"/>
      <c r="F52" s="501"/>
      <c r="G52" s="501"/>
      <c r="H52" s="522"/>
      <c r="I52" s="525"/>
      <c r="J52" s="528"/>
      <c r="K52" s="513"/>
      <c r="L52" s="513"/>
      <c r="M52" s="510"/>
      <c r="N52" s="513"/>
      <c r="O52" s="519"/>
      <c r="P52" s="519"/>
      <c r="Q52" s="519"/>
      <c r="R52" s="519"/>
      <c r="S52" s="519"/>
      <c r="T52" s="519"/>
    </row>
    <row r="53" spans="1:20">
      <c r="A53" s="495"/>
      <c r="B53" s="354"/>
      <c r="C53" s="498"/>
      <c r="D53" s="498"/>
      <c r="E53" s="501"/>
      <c r="F53" s="501"/>
      <c r="G53" s="501"/>
      <c r="H53" s="522"/>
      <c r="I53" s="525"/>
      <c r="J53" s="528"/>
      <c r="K53" s="513"/>
      <c r="L53" s="513"/>
      <c r="M53" s="510"/>
      <c r="N53" s="513"/>
      <c r="O53" s="519"/>
      <c r="P53" s="519"/>
      <c r="Q53" s="519"/>
      <c r="R53" s="519"/>
      <c r="S53" s="519"/>
      <c r="T53" s="519"/>
    </row>
    <row r="54" spans="1:20" ht="15.75" thickBot="1">
      <c r="A54" s="496"/>
      <c r="B54" s="531"/>
      <c r="C54" s="499"/>
      <c r="D54" s="499"/>
      <c r="E54" s="502"/>
      <c r="F54" s="502"/>
      <c r="G54" s="502"/>
      <c r="H54" s="523"/>
      <c r="I54" s="526"/>
      <c r="J54" s="529"/>
      <c r="K54" s="514"/>
      <c r="L54" s="514"/>
      <c r="M54" s="511"/>
      <c r="N54" s="514"/>
      <c r="O54" s="520"/>
      <c r="P54" s="520"/>
      <c r="Q54" s="520"/>
      <c r="R54" s="520"/>
      <c r="S54" s="520"/>
      <c r="T54" s="520"/>
    </row>
    <row r="55" spans="1:20">
      <c r="A55" s="494">
        <f>'Mapa Final'!A45</f>
        <v>0</v>
      </c>
      <c r="B55" s="530">
        <f>'Mapa Final'!B45</f>
        <v>0</v>
      </c>
      <c r="C55" s="497">
        <f>'Mapa Final'!C45</f>
        <v>0</v>
      </c>
      <c r="D55" s="497">
        <f>'Mapa Final'!D45</f>
        <v>0</v>
      </c>
      <c r="E55" s="500">
        <f>'Mapa Final'!E45</f>
        <v>0</v>
      </c>
      <c r="F55" s="500">
        <f>'Mapa Final'!F45</f>
        <v>0</v>
      </c>
      <c r="G55" s="500">
        <f>'Mapa Final'!G45</f>
        <v>0</v>
      </c>
      <c r="H55" s="521">
        <f>'Mapa Final'!I45</f>
        <v>0</v>
      </c>
      <c r="I55" s="524">
        <f>'Mapa Final'!L45</f>
        <v>0</v>
      </c>
      <c r="J55" s="527">
        <f>'Mapa Final'!N45</f>
        <v>0</v>
      </c>
      <c r="K55" s="512">
        <f>'Mapa Final'!AA45</f>
        <v>0</v>
      </c>
      <c r="L55" s="512">
        <f>'Mapa Final'!AE45</f>
        <v>0</v>
      </c>
      <c r="M55" s="509">
        <f>'Mapa Final'!AG45</f>
        <v>0</v>
      </c>
      <c r="N55" s="512">
        <f>'Mapa Final'!AH45</f>
        <v>0</v>
      </c>
      <c r="O55" s="518"/>
      <c r="P55" s="518"/>
      <c r="Q55" s="518"/>
      <c r="R55" s="518"/>
      <c r="S55" s="518"/>
      <c r="T55" s="518"/>
    </row>
    <row r="56" spans="1:20">
      <c r="A56" s="495"/>
      <c r="B56" s="354"/>
      <c r="C56" s="498"/>
      <c r="D56" s="498"/>
      <c r="E56" s="501"/>
      <c r="F56" s="501"/>
      <c r="G56" s="501"/>
      <c r="H56" s="522"/>
      <c r="I56" s="525"/>
      <c r="J56" s="528"/>
      <c r="K56" s="513"/>
      <c r="L56" s="513"/>
      <c r="M56" s="510"/>
      <c r="N56" s="513"/>
      <c r="O56" s="519"/>
      <c r="P56" s="519"/>
      <c r="Q56" s="519"/>
      <c r="R56" s="519"/>
      <c r="S56" s="519"/>
      <c r="T56" s="519"/>
    </row>
    <row r="57" spans="1:20">
      <c r="A57" s="495"/>
      <c r="B57" s="354"/>
      <c r="C57" s="498"/>
      <c r="D57" s="498"/>
      <c r="E57" s="501"/>
      <c r="F57" s="501"/>
      <c r="G57" s="501"/>
      <c r="H57" s="522"/>
      <c r="I57" s="525"/>
      <c r="J57" s="528"/>
      <c r="K57" s="513"/>
      <c r="L57" s="513"/>
      <c r="M57" s="510"/>
      <c r="N57" s="513"/>
      <c r="O57" s="519"/>
      <c r="P57" s="519"/>
      <c r="Q57" s="519"/>
      <c r="R57" s="519"/>
      <c r="S57" s="519"/>
      <c r="T57" s="519"/>
    </row>
    <row r="58" spans="1:20">
      <c r="A58" s="495"/>
      <c r="B58" s="354"/>
      <c r="C58" s="498"/>
      <c r="D58" s="498"/>
      <c r="E58" s="501"/>
      <c r="F58" s="501"/>
      <c r="G58" s="501"/>
      <c r="H58" s="522"/>
      <c r="I58" s="525"/>
      <c r="J58" s="528"/>
      <c r="K58" s="513"/>
      <c r="L58" s="513"/>
      <c r="M58" s="510"/>
      <c r="N58" s="513"/>
      <c r="O58" s="519"/>
      <c r="P58" s="519"/>
      <c r="Q58" s="519"/>
      <c r="R58" s="519"/>
      <c r="S58" s="519"/>
      <c r="T58" s="519"/>
    </row>
    <row r="59" spans="1:20" ht="15.75" thickBot="1">
      <c r="A59" s="496"/>
      <c r="B59" s="531"/>
      <c r="C59" s="499"/>
      <c r="D59" s="499"/>
      <c r="E59" s="502"/>
      <c r="F59" s="502"/>
      <c r="G59" s="502"/>
      <c r="H59" s="523"/>
      <c r="I59" s="526"/>
      <c r="J59" s="529"/>
      <c r="K59" s="514"/>
      <c r="L59" s="514"/>
      <c r="M59" s="511"/>
      <c r="N59" s="514"/>
      <c r="O59" s="520"/>
      <c r="P59" s="520"/>
      <c r="Q59" s="520"/>
      <c r="R59" s="520"/>
      <c r="S59" s="520"/>
      <c r="T59" s="520"/>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3" operator="containsText" text="3- Moderado">
      <formula>NOT(ISERROR(SEARCH("3- Moderado",A7)))</formula>
    </cfRule>
    <cfRule type="containsText" dxfId="596" priority="664" operator="containsText" text="6- Moderado">
      <formula>NOT(ISERROR(SEARCH("6- Moderado",A7)))</formula>
    </cfRule>
    <cfRule type="containsText" dxfId="595" priority="665" operator="containsText" text="4- Moderado">
      <formula>NOT(ISERROR(SEARCH("4- Moderado",A7)))</formula>
    </cfRule>
    <cfRule type="containsText" dxfId="594" priority="666" operator="containsText" text="3- Bajo">
      <formula>NOT(ISERROR(SEARCH("3- Bajo",A7)))</formula>
    </cfRule>
    <cfRule type="containsText" dxfId="593" priority="667" operator="containsText" text="4- Bajo">
      <formula>NOT(ISERROR(SEARCH("4- Bajo",A7)))</formula>
    </cfRule>
    <cfRule type="containsText" dxfId="592" priority="668" operator="containsText" text="1- Bajo">
      <formula>NOT(ISERROR(SEARCH("1- Bajo",A7)))</formula>
    </cfRule>
  </conditionalFormatting>
  <conditionalFormatting sqref="H8:J8">
    <cfRule type="containsText" dxfId="591" priority="656" operator="containsText" text="3- Moderado">
      <formula>NOT(ISERROR(SEARCH("3- Moderado",H8)))</formula>
    </cfRule>
    <cfRule type="containsText" dxfId="590" priority="657" operator="containsText" text="6- Moderado">
      <formula>NOT(ISERROR(SEARCH("6- Moderado",H8)))</formula>
    </cfRule>
    <cfRule type="containsText" dxfId="589" priority="658" operator="containsText" text="4- Moderado">
      <formula>NOT(ISERROR(SEARCH("4- Moderado",H8)))</formula>
    </cfRule>
    <cfRule type="containsText" dxfId="588" priority="659" operator="containsText" text="3- Bajo">
      <formula>NOT(ISERROR(SEARCH("3- Bajo",H8)))</formula>
    </cfRule>
    <cfRule type="containsText" dxfId="587" priority="660" operator="containsText" text="4- Bajo">
      <formula>NOT(ISERROR(SEARCH("4- Bajo",H8)))</formula>
    </cfRule>
    <cfRule type="containsText" dxfId="586" priority="662" operator="containsText" text="1- Bajo">
      <formula>NOT(ISERROR(SEARCH("1- Bajo",H8)))</formula>
    </cfRule>
  </conditionalFormatting>
  <conditionalFormatting sqref="J8 J60:J1048576">
    <cfRule type="containsText" dxfId="585" priority="645" operator="containsText" text="25- Extremo">
      <formula>NOT(ISERROR(SEARCH("25- Extremo",J8)))</formula>
    </cfRule>
    <cfRule type="containsText" dxfId="584" priority="646" operator="containsText" text="20- Extremo">
      <formula>NOT(ISERROR(SEARCH("20- Extremo",J8)))</formula>
    </cfRule>
    <cfRule type="containsText" dxfId="583" priority="647" operator="containsText" text="15- Extremo">
      <formula>NOT(ISERROR(SEARCH("15- Extremo",J8)))</formula>
    </cfRule>
    <cfRule type="containsText" dxfId="582" priority="648" operator="containsText" text="10- Extremo">
      <formula>NOT(ISERROR(SEARCH("10- Extremo",J8)))</formula>
    </cfRule>
    <cfRule type="containsText" dxfId="581" priority="649" operator="containsText" text="5- Extremo">
      <formula>NOT(ISERROR(SEARCH("5- Extremo",J8)))</formula>
    </cfRule>
    <cfRule type="containsText" dxfId="580" priority="650" operator="containsText" text="12- Alto">
      <formula>NOT(ISERROR(SEARCH("12- Alto",J8)))</formula>
    </cfRule>
    <cfRule type="containsText" dxfId="579" priority="651" operator="containsText" text="10- Alto">
      <formula>NOT(ISERROR(SEARCH("10- Alto",J8)))</formula>
    </cfRule>
    <cfRule type="containsText" dxfId="578" priority="652" operator="containsText" text="9- Alto">
      <formula>NOT(ISERROR(SEARCH("9- Alto",J8)))</formula>
    </cfRule>
    <cfRule type="containsText" dxfId="577" priority="653" operator="containsText" text="8- Alto">
      <formula>NOT(ISERROR(SEARCH("8- Alto",J8)))</formula>
    </cfRule>
    <cfRule type="containsText" dxfId="576" priority="654" operator="containsText" text="5- Alto">
      <formula>NOT(ISERROR(SEARCH("5- Alto",J8)))</formula>
    </cfRule>
    <cfRule type="containsText" dxfId="575" priority="655" operator="containsText" text="4- Alto">
      <formula>NOT(ISERROR(SEARCH("4- Alto",J8)))</formula>
    </cfRule>
    <cfRule type="containsText" dxfId="574" priority="661" operator="containsText" text="2- Bajo">
      <formula>NOT(ISERROR(SEARCH("2- Bajo",J8)))</formula>
    </cfRule>
  </conditionalFormatting>
  <conditionalFormatting sqref="K10:L10 K15:L15 K20:L20">
    <cfRule type="containsText" dxfId="573" priority="639" operator="containsText" text="3- Moderado">
      <formula>NOT(ISERROR(SEARCH("3- Moderado",K10)))</formula>
    </cfRule>
    <cfRule type="containsText" dxfId="572" priority="640" operator="containsText" text="6- Moderado">
      <formula>NOT(ISERROR(SEARCH("6- Moderado",K10)))</formula>
    </cfRule>
    <cfRule type="containsText" dxfId="571" priority="641" operator="containsText" text="4- Moderado">
      <formula>NOT(ISERROR(SEARCH("4- Moderado",K10)))</formula>
    </cfRule>
    <cfRule type="containsText" dxfId="570" priority="642" operator="containsText" text="3- Bajo">
      <formula>NOT(ISERROR(SEARCH("3- Bajo",K10)))</formula>
    </cfRule>
    <cfRule type="containsText" dxfId="569" priority="643" operator="containsText" text="4- Bajo">
      <formula>NOT(ISERROR(SEARCH("4- Bajo",K10)))</formula>
    </cfRule>
    <cfRule type="containsText" dxfId="568" priority="644" operator="containsText" text="1- Bajo">
      <formula>NOT(ISERROR(SEARCH("1- Bajo",K10)))</formula>
    </cfRule>
  </conditionalFormatting>
  <conditionalFormatting sqref="H10:I10 H15:I15 H20:I20">
    <cfRule type="containsText" dxfId="567" priority="633" operator="containsText" text="3- Moderado">
      <formula>NOT(ISERROR(SEARCH("3- Moderado",H10)))</formula>
    </cfRule>
    <cfRule type="containsText" dxfId="566" priority="634" operator="containsText" text="6- Moderado">
      <formula>NOT(ISERROR(SEARCH("6- Moderado",H10)))</formula>
    </cfRule>
    <cfRule type="containsText" dxfId="565" priority="635" operator="containsText" text="4- Moderado">
      <formula>NOT(ISERROR(SEARCH("4- Moderado",H10)))</formula>
    </cfRule>
    <cfRule type="containsText" dxfId="564" priority="636" operator="containsText" text="3- Bajo">
      <formula>NOT(ISERROR(SEARCH("3- Bajo",H10)))</formula>
    </cfRule>
    <cfRule type="containsText" dxfId="563" priority="637" operator="containsText" text="4- Bajo">
      <formula>NOT(ISERROR(SEARCH("4- Bajo",H10)))</formula>
    </cfRule>
    <cfRule type="containsText" dxfId="562" priority="638" operator="containsText" text="1- Bajo">
      <formula>NOT(ISERROR(SEARCH("1- Bajo",H10)))</formula>
    </cfRule>
  </conditionalFormatting>
  <conditionalFormatting sqref="A10:E10 E15 A15:B15 B20 B25 B30 B35 B40 B45 B50 B55">
    <cfRule type="containsText" dxfId="561" priority="627" operator="containsText" text="3- Moderado">
      <formula>NOT(ISERROR(SEARCH("3- Moderado",A10)))</formula>
    </cfRule>
    <cfRule type="containsText" dxfId="560" priority="628" operator="containsText" text="6- Moderado">
      <formula>NOT(ISERROR(SEARCH("6- Moderado",A10)))</formula>
    </cfRule>
    <cfRule type="containsText" dxfId="559" priority="629" operator="containsText" text="4- Moderado">
      <formula>NOT(ISERROR(SEARCH("4- Moderado",A10)))</formula>
    </cfRule>
    <cfRule type="containsText" dxfId="558" priority="630" operator="containsText" text="3- Bajo">
      <formula>NOT(ISERROR(SEARCH("3- Bajo",A10)))</formula>
    </cfRule>
    <cfRule type="containsText" dxfId="557" priority="631" operator="containsText" text="4- Bajo">
      <formula>NOT(ISERROR(SEARCH("4- Bajo",A10)))</formula>
    </cfRule>
    <cfRule type="containsText" dxfId="556" priority="632" operator="containsText" text="1- Bajo">
      <formula>NOT(ISERROR(SEARCH("1- Bajo",A10)))</formula>
    </cfRule>
  </conditionalFormatting>
  <conditionalFormatting sqref="F10:G10 F15:G15">
    <cfRule type="containsText" dxfId="555" priority="621" operator="containsText" text="3- Moderado">
      <formula>NOT(ISERROR(SEARCH("3- Moderado",F10)))</formula>
    </cfRule>
    <cfRule type="containsText" dxfId="554" priority="622" operator="containsText" text="6- Moderado">
      <formula>NOT(ISERROR(SEARCH("6- Moderado",F10)))</formula>
    </cfRule>
    <cfRule type="containsText" dxfId="553" priority="623" operator="containsText" text="4- Moderado">
      <formula>NOT(ISERROR(SEARCH("4- Moderado",F10)))</formula>
    </cfRule>
    <cfRule type="containsText" dxfId="552" priority="624" operator="containsText" text="3- Bajo">
      <formula>NOT(ISERROR(SEARCH("3- Bajo",F10)))</formula>
    </cfRule>
    <cfRule type="containsText" dxfId="551" priority="625" operator="containsText" text="4- Bajo">
      <formula>NOT(ISERROR(SEARCH("4- Bajo",F10)))</formula>
    </cfRule>
    <cfRule type="containsText" dxfId="550" priority="626" operator="containsText" text="1- Bajo">
      <formula>NOT(ISERROR(SEARCH("1- Bajo",F10)))</formula>
    </cfRule>
  </conditionalFormatting>
  <conditionalFormatting sqref="K8">
    <cfRule type="containsText" dxfId="549" priority="615" operator="containsText" text="3- Moderado">
      <formula>NOT(ISERROR(SEARCH("3- Moderado",K8)))</formula>
    </cfRule>
    <cfRule type="containsText" dxfId="548" priority="616" operator="containsText" text="6- Moderado">
      <formula>NOT(ISERROR(SEARCH("6- Moderado",K8)))</formula>
    </cfRule>
    <cfRule type="containsText" dxfId="547" priority="617" operator="containsText" text="4- Moderado">
      <formula>NOT(ISERROR(SEARCH("4- Moderado",K8)))</formula>
    </cfRule>
    <cfRule type="containsText" dxfId="546" priority="618" operator="containsText" text="3- Bajo">
      <formula>NOT(ISERROR(SEARCH("3- Bajo",K8)))</formula>
    </cfRule>
    <cfRule type="containsText" dxfId="545" priority="619" operator="containsText" text="4- Bajo">
      <formula>NOT(ISERROR(SEARCH("4- Bajo",K8)))</formula>
    </cfRule>
    <cfRule type="containsText" dxfId="544" priority="620" operator="containsText" text="1- Bajo">
      <formula>NOT(ISERROR(SEARCH("1- Bajo",K8)))</formula>
    </cfRule>
  </conditionalFormatting>
  <conditionalFormatting sqref="L8">
    <cfRule type="containsText" dxfId="543" priority="609" operator="containsText" text="3- Moderado">
      <formula>NOT(ISERROR(SEARCH("3- Moderado",L8)))</formula>
    </cfRule>
    <cfRule type="containsText" dxfId="542" priority="610" operator="containsText" text="6- Moderado">
      <formula>NOT(ISERROR(SEARCH("6- Moderado",L8)))</formula>
    </cfRule>
    <cfRule type="containsText" dxfId="541" priority="611" operator="containsText" text="4- Moderado">
      <formula>NOT(ISERROR(SEARCH("4- Moderado",L8)))</formula>
    </cfRule>
    <cfRule type="containsText" dxfId="540" priority="612" operator="containsText" text="3- Bajo">
      <formula>NOT(ISERROR(SEARCH("3- Bajo",L8)))</formula>
    </cfRule>
    <cfRule type="containsText" dxfId="539" priority="613" operator="containsText" text="4- Bajo">
      <formula>NOT(ISERROR(SEARCH("4- Bajo",L8)))</formula>
    </cfRule>
    <cfRule type="containsText" dxfId="538" priority="614" operator="containsText" text="1- Bajo">
      <formula>NOT(ISERROR(SEARCH("1- Bajo",L8)))</formula>
    </cfRule>
  </conditionalFormatting>
  <conditionalFormatting sqref="M8">
    <cfRule type="containsText" dxfId="537" priority="603" operator="containsText" text="3- Moderado">
      <formula>NOT(ISERROR(SEARCH("3- Moderado",M8)))</formula>
    </cfRule>
    <cfRule type="containsText" dxfId="536" priority="604" operator="containsText" text="6- Moderado">
      <formula>NOT(ISERROR(SEARCH("6- Moderado",M8)))</formula>
    </cfRule>
    <cfRule type="containsText" dxfId="535" priority="605" operator="containsText" text="4- Moderado">
      <formula>NOT(ISERROR(SEARCH("4- Moderado",M8)))</formula>
    </cfRule>
    <cfRule type="containsText" dxfId="534" priority="606" operator="containsText" text="3- Bajo">
      <formula>NOT(ISERROR(SEARCH("3- Bajo",M8)))</formula>
    </cfRule>
    <cfRule type="containsText" dxfId="533" priority="607" operator="containsText" text="4- Bajo">
      <formula>NOT(ISERROR(SEARCH("4- Bajo",M8)))</formula>
    </cfRule>
    <cfRule type="containsText" dxfId="532" priority="608" operator="containsText" text="1- Bajo">
      <formula>NOT(ISERROR(SEARCH("1- Bajo",M8)))</formula>
    </cfRule>
  </conditionalFormatting>
  <conditionalFormatting sqref="J10:J24">
    <cfRule type="containsText" dxfId="531" priority="598" operator="containsText" text="Bajo">
      <formula>NOT(ISERROR(SEARCH("Bajo",J10)))</formula>
    </cfRule>
    <cfRule type="containsText" dxfId="530" priority="599" operator="containsText" text="Moderado">
      <formula>NOT(ISERROR(SEARCH("Moderado",J10)))</formula>
    </cfRule>
    <cfRule type="containsText" dxfId="529" priority="600" operator="containsText" text="Alto">
      <formula>NOT(ISERROR(SEARCH("Alto",J10)))</formula>
    </cfRule>
    <cfRule type="containsText" dxfId="528"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527" priority="573" operator="containsText" text="Moderado">
      <formula>NOT(ISERROR(SEARCH("Moderado",M10)))</formula>
    </cfRule>
    <cfRule type="containsText" dxfId="526" priority="593" operator="containsText" text="Bajo">
      <formula>NOT(ISERROR(SEARCH("Bajo",M10)))</formula>
    </cfRule>
    <cfRule type="containsText" dxfId="525" priority="594" operator="containsText" text="Moderado">
      <formula>NOT(ISERROR(SEARCH("Moderado",M10)))</formula>
    </cfRule>
    <cfRule type="containsText" dxfId="524" priority="595" operator="containsText" text="Alto">
      <formula>NOT(ISERROR(SEARCH("Alto",M10)))</formula>
    </cfRule>
    <cfRule type="containsText" dxfId="523"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522" priority="587" operator="containsText" text="3- Moderado">
      <formula>NOT(ISERROR(SEARCH("3- Moderado",N10)))</formula>
    </cfRule>
    <cfRule type="containsText" dxfId="521" priority="588" operator="containsText" text="6- Moderado">
      <formula>NOT(ISERROR(SEARCH("6- Moderado",N10)))</formula>
    </cfRule>
    <cfRule type="containsText" dxfId="520" priority="589" operator="containsText" text="4- Moderado">
      <formula>NOT(ISERROR(SEARCH("4- Moderado",N10)))</formula>
    </cfRule>
    <cfRule type="containsText" dxfId="519" priority="590" operator="containsText" text="3- Bajo">
      <formula>NOT(ISERROR(SEARCH("3- Bajo",N10)))</formula>
    </cfRule>
    <cfRule type="containsText" dxfId="518" priority="591" operator="containsText" text="4- Bajo">
      <formula>NOT(ISERROR(SEARCH("4- Bajo",N10)))</formula>
    </cfRule>
    <cfRule type="containsText" dxfId="517" priority="592" operator="containsText" text="1- Bajo">
      <formula>NOT(ISERROR(SEARCH("1- Bajo",N10)))</formula>
    </cfRule>
  </conditionalFormatting>
  <conditionalFormatting sqref="H10:H24">
    <cfRule type="containsText" dxfId="516" priority="574" operator="containsText" text="Muy Alta">
      <formula>NOT(ISERROR(SEARCH("Muy Alta",H10)))</formula>
    </cfRule>
    <cfRule type="containsText" dxfId="515" priority="575" operator="containsText" text="Alta">
      <formula>NOT(ISERROR(SEARCH("Alta",H10)))</formula>
    </cfRule>
    <cfRule type="containsText" dxfId="514" priority="576" operator="containsText" text="Muy Alta">
      <formula>NOT(ISERROR(SEARCH("Muy Alta",H10)))</formula>
    </cfRule>
    <cfRule type="containsText" dxfId="513" priority="581" operator="containsText" text="Muy Baja">
      <formula>NOT(ISERROR(SEARCH("Muy Baja",H10)))</formula>
    </cfRule>
    <cfRule type="containsText" dxfId="512" priority="582" operator="containsText" text="Baja">
      <formula>NOT(ISERROR(SEARCH("Baja",H10)))</formula>
    </cfRule>
    <cfRule type="containsText" dxfId="511" priority="583" operator="containsText" text="Media">
      <formula>NOT(ISERROR(SEARCH("Media",H10)))</formula>
    </cfRule>
    <cfRule type="containsText" dxfId="510" priority="584" operator="containsText" text="Alta">
      <formula>NOT(ISERROR(SEARCH("Alta",H10)))</formula>
    </cfRule>
    <cfRule type="containsText" dxfId="509" priority="586" operator="containsText" text="Muy Alta">
      <formula>NOT(ISERROR(SEARCH("Muy Alta",H10)))</formula>
    </cfRule>
  </conditionalFormatting>
  <conditionalFormatting sqref="I10:I24">
    <cfRule type="containsText" dxfId="508" priority="577" operator="containsText" text="Catastrófico">
      <formula>NOT(ISERROR(SEARCH("Catastrófico",I10)))</formula>
    </cfRule>
    <cfRule type="containsText" dxfId="507" priority="578" operator="containsText" text="Mayor">
      <formula>NOT(ISERROR(SEARCH("Mayor",I10)))</formula>
    </cfRule>
    <cfRule type="containsText" dxfId="506" priority="579" operator="containsText" text="Menor">
      <formula>NOT(ISERROR(SEARCH("Menor",I10)))</formula>
    </cfRule>
    <cfRule type="containsText" dxfId="505" priority="580" operator="containsText" text="Leve">
      <formula>NOT(ISERROR(SEARCH("Leve",I10)))</formula>
    </cfRule>
    <cfRule type="containsText" dxfId="504" priority="585" operator="containsText" text="Moderado">
      <formula>NOT(ISERROR(SEARCH("Moderado",I10)))</formula>
    </cfRule>
  </conditionalFormatting>
  <conditionalFormatting sqref="K10:K24">
    <cfRule type="containsText" dxfId="503" priority="572" operator="containsText" text="Media">
      <formula>NOT(ISERROR(SEARCH("Media",K10)))</formula>
    </cfRule>
  </conditionalFormatting>
  <conditionalFormatting sqref="L10:L24">
    <cfRule type="containsText" dxfId="502" priority="571" operator="containsText" text="Moderado">
      <formula>NOT(ISERROR(SEARCH("Moderado",L10)))</formula>
    </cfRule>
  </conditionalFormatting>
  <conditionalFormatting sqref="C15">
    <cfRule type="containsText" dxfId="501" priority="565" operator="containsText" text="3- Moderado">
      <formula>NOT(ISERROR(SEARCH("3- Moderado",C15)))</formula>
    </cfRule>
    <cfRule type="containsText" dxfId="500" priority="566" operator="containsText" text="6- Moderado">
      <formula>NOT(ISERROR(SEARCH("6- Moderado",C15)))</formula>
    </cfRule>
    <cfRule type="containsText" dxfId="499" priority="567" operator="containsText" text="4- Moderado">
      <formula>NOT(ISERROR(SEARCH("4- Moderado",C15)))</formula>
    </cfRule>
    <cfRule type="containsText" dxfId="498" priority="568" operator="containsText" text="3- Bajo">
      <formula>NOT(ISERROR(SEARCH("3- Bajo",C15)))</formula>
    </cfRule>
    <cfRule type="containsText" dxfId="497" priority="569" operator="containsText" text="4- Bajo">
      <formula>NOT(ISERROR(SEARCH("4- Bajo",C15)))</formula>
    </cfRule>
    <cfRule type="containsText" dxfId="496" priority="570" operator="containsText" text="1- Bajo">
      <formula>NOT(ISERROR(SEARCH("1- Bajo",C15)))</formula>
    </cfRule>
  </conditionalFormatting>
  <conditionalFormatting sqref="D15">
    <cfRule type="containsText" dxfId="495" priority="559" operator="containsText" text="3- Moderado">
      <formula>NOT(ISERROR(SEARCH("3- Moderado",D15)))</formula>
    </cfRule>
    <cfRule type="containsText" dxfId="494" priority="560" operator="containsText" text="6- Moderado">
      <formula>NOT(ISERROR(SEARCH("6- Moderado",D15)))</formula>
    </cfRule>
    <cfRule type="containsText" dxfId="493" priority="561" operator="containsText" text="4- Moderado">
      <formula>NOT(ISERROR(SEARCH("4- Moderado",D15)))</formula>
    </cfRule>
    <cfRule type="containsText" dxfId="492" priority="562" operator="containsText" text="3- Bajo">
      <formula>NOT(ISERROR(SEARCH("3- Bajo",D15)))</formula>
    </cfRule>
    <cfRule type="containsText" dxfId="491" priority="563" operator="containsText" text="4- Bajo">
      <formula>NOT(ISERROR(SEARCH("4- Bajo",D15)))</formula>
    </cfRule>
    <cfRule type="containsText" dxfId="490" priority="564" operator="containsText" text="1- Bajo">
      <formula>NOT(ISERROR(SEARCH("1- Bajo",D15)))</formula>
    </cfRule>
  </conditionalFormatting>
  <conditionalFormatting sqref="J10:J24">
    <cfRule type="containsText" dxfId="489" priority="558" operator="containsText" text="Moderado">
      <formula>NOT(ISERROR(SEARCH("Moderado",J10)))</formula>
    </cfRule>
  </conditionalFormatting>
  <conditionalFormatting sqref="J10:J24">
    <cfRule type="containsText" dxfId="488" priority="556" operator="containsText" text="Bajo">
      <formula>NOT(ISERROR(SEARCH("Bajo",J10)))</formula>
    </cfRule>
    <cfRule type="containsText" dxfId="487" priority="557" operator="containsText" text="Extremo">
      <formula>NOT(ISERROR(SEARCH("Extremo",J10)))</formula>
    </cfRule>
  </conditionalFormatting>
  <conditionalFormatting sqref="K10:K24">
    <cfRule type="containsText" dxfId="486" priority="554" operator="containsText" text="Baja">
      <formula>NOT(ISERROR(SEARCH("Baja",K10)))</formula>
    </cfRule>
    <cfRule type="containsText" dxfId="485" priority="555" operator="containsText" text="Muy Baja">
      <formula>NOT(ISERROR(SEARCH("Muy Baja",K10)))</formula>
    </cfRule>
  </conditionalFormatting>
  <conditionalFormatting sqref="K10:K24">
    <cfRule type="containsText" dxfId="484" priority="552" operator="containsText" text="Muy Alta">
      <formula>NOT(ISERROR(SEARCH("Muy Alta",K10)))</formula>
    </cfRule>
    <cfRule type="containsText" dxfId="483" priority="553" operator="containsText" text="Alta">
      <formula>NOT(ISERROR(SEARCH("Alta",K10)))</formula>
    </cfRule>
  </conditionalFormatting>
  <conditionalFormatting sqref="L10:L24">
    <cfRule type="containsText" dxfId="482" priority="548" operator="containsText" text="Catastrófico">
      <formula>NOT(ISERROR(SEARCH("Catastrófico",L10)))</formula>
    </cfRule>
    <cfRule type="containsText" dxfId="481" priority="549" operator="containsText" text="Mayor">
      <formula>NOT(ISERROR(SEARCH("Mayor",L10)))</formula>
    </cfRule>
    <cfRule type="containsText" dxfId="480" priority="550" operator="containsText" text="Menor">
      <formula>NOT(ISERROR(SEARCH("Menor",L10)))</formula>
    </cfRule>
    <cfRule type="containsText" dxfId="479" priority="551" operator="containsText" text="Leve">
      <formula>NOT(ISERROR(SEARCH("Leve",L10)))</formula>
    </cfRule>
  </conditionalFormatting>
  <conditionalFormatting sqref="A20 E20">
    <cfRule type="containsText" dxfId="478" priority="542" operator="containsText" text="3- Moderado">
      <formula>NOT(ISERROR(SEARCH("3- Moderado",A20)))</formula>
    </cfRule>
    <cfRule type="containsText" dxfId="477" priority="543" operator="containsText" text="6- Moderado">
      <formula>NOT(ISERROR(SEARCH("6- Moderado",A20)))</formula>
    </cfRule>
    <cfRule type="containsText" dxfId="476" priority="544" operator="containsText" text="4- Moderado">
      <formula>NOT(ISERROR(SEARCH("4- Moderado",A20)))</formula>
    </cfRule>
    <cfRule type="containsText" dxfId="475" priority="545" operator="containsText" text="3- Bajo">
      <formula>NOT(ISERROR(SEARCH("3- Bajo",A20)))</formula>
    </cfRule>
    <cfRule type="containsText" dxfId="474" priority="546" operator="containsText" text="4- Bajo">
      <formula>NOT(ISERROR(SEARCH("4- Bajo",A20)))</formula>
    </cfRule>
    <cfRule type="containsText" dxfId="473" priority="547" operator="containsText" text="1- Bajo">
      <formula>NOT(ISERROR(SEARCH("1- Bajo",A20)))</formula>
    </cfRule>
  </conditionalFormatting>
  <conditionalFormatting sqref="F20:G20">
    <cfRule type="containsText" dxfId="472" priority="536" operator="containsText" text="3- Moderado">
      <formula>NOT(ISERROR(SEARCH("3- Moderado",F20)))</formula>
    </cfRule>
    <cfRule type="containsText" dxfId="471" priority="537" operator="containsText" text="6- Moderado">
      <formula>NOT(ISERROR(SEARCH("6- Moderado",F20)))</formula>
    </cfRule>
    <cfRule type="containsText" dxfId="470" priority="538" operator="containsText" text="4- Moderado">
      <formula>NOT(ISERROR(SEARCH("4- Moderado",F20)))</formula>
    </cfRule>
    <cfRule type="containsText" dxfId="469" priority="539" operator="containsText" text="3- Bajo">
      <formula>NOT(ISERROR(SEARCH("3- Bajo",F20)))</formula>
    </cfRule>
    <cfRule type="containsText" dxfId="468" priority="540" operator="containsText" text="4- Bajo">
      <formula>NOT(ISERROR(SEARCH("4- Bajo",F20)))</formula>
    </cfRule>
    <cfRule type="containsText" dxfId="467" priority="541" operator="containsText" text="1- Bajo">
      <formula>NOT(ISERROR(SEARCH("1- Bajo",F20)))</formula>
    </cfRule>
  </conditionalFormatting>
  <conditionalFormatting sqref="C20">
    <cfRule type="containsText" dxfId="466" priority="530" operator="containsText" text="3- Moderado">
      <formula>NOT(ISERROR(SEARCH("3- Moderado",C20)))</formula>
    </cfRule>
    <cfRule type="containsText" dxfId="465" priority="531" operator="containsText" text="6- Moderado">
      <formula>NOT(ISERROR(SEARCH("6- Moderado",C20)))</formula>
    </cfRule>
    <cfRule type="containsText" dxfId="464" priority="532" operator="containsText" text="4- Moderado">
      <formula>NOT(ISERROR(SEARCH("4- Moderado",C20)))</formula>
    </cfRule>
    <cfRule type="containsText" dxfId="463" priority="533" operator="containsText" text="3- Bajo">
      <formula>NOT(ISERROR(SEARCH("3- Bajo",C20)))</formula>
    </cfRule>
    <cfRule type="containsText" dxfId="462" priority="534" operator="containsText" text="4- Bajo">
      <formula>NOT(ISERROR(SEARCH("4- Bajo",C20)))</formula>
    </cfRule>
    <cfRule type="containsText" dxfId="461" priority="535" operator="containsText" text="1- Bajo">
      <formula>NOT(ISERROR(SEARCH("1- Bajo",C20)))</formula>
    </cfRule>
  </conditionalFormatting>
  <conditionalFormatting sqref="D20">
    <cfRule type="containsText" dxfId="460" priority="524" operator="containsText" text="3- Moderado">
      <formula>NOT(ISERROR(SEARCH("3- Moderado",D20)))</formula>
    </cfRule>
    <cfRule type="containsText" dxfId="459" priority="525" operator="containsText" text="6- Moderado">
      <formula>NOT(ISERROR(SEARCH("6- Moderado",D20)))</formula>
    </cfRule>
    <cfRule type="containsText" dxfId="458" priority="526" operator="containsText" text="4- Moderado">
      <formula>NOT(ISERROR(SEARCH("4- Moderado",D20)))</formula>
    </cfRule>
    <cfRule type="containsText" dxfId="457" priority="527" operator="containsText" text="3- Bajo">
      <formula>NOT(ISERROR(SEARCH("3- Bajo",D20)))</formula>
    </cfRule>
    <cfRule type="containsText" dxfId="456" priority="528" operator="containsText" text="4- Bajo">
      <formula>NOT(ISERROR(SEARCH("4- Bajo",D20)))</formula>
    </cfRule>
    <cfRule type="containsText" dxfId="455" priority="529" operator="containsText" text="1- Bajo">
      <formula>NOT(ISERROR(SEARCH("1- Bajo",D20)))</formula>
    </cfRule>
  </conditionalFormatting>
  <conditionalFormatting sqref="K25:L25">
    <cfRule type="containsText" dxfId="454" priority="518" operator="containsText" text="3- Moderado">
      <formula>NOT(ISERROR(SEARCH("3- Moderado",K25)))</formula>
    </cfRule>
    <cfRule type="containsText" dxfId="453" priority="519" operator="containsText" text="6- Moderado">
      <formula>NOT(ISERROR(SEARCH("6- Moderado",K25)))</formula>
    </cfRule>
    <cfRule type="containsText" dxfId="452" priority="520" operator="containsText" text="4- Moderado">
      <formula>NOT(ISERROR(SEARCH("4- Moderado",K25)))</formula>
    </cfRule>
    <cfRule type="containsText" dxfId="451" priority="521" operator="containsText" text="3- Bajo">
      <formula>NOT(ISERROR(SEARCH("3- Bajo",K25)))</formula>
    </cfRule>
    <cfRule type="containsText" dxfId="450" priority="522" operator="containsText" text="4- Bajo">
      <formula>NOT(ISERROR(SEARCH("4- Bajo",K25)))</formula>
    </cfRule>
    <cfRule type="containsText" dxfId="449" priority="523" operator="containsText" text="1- Bajo">
      <formula>NOT(ISERROR(SEARCH("1- Bajo",K25)))</formula>
    </cfRule>
  </conditionalFormatting>
  <conditionalFormatting sqref="H25:I25">
    <cfRule type="containsText" dxfId="448" priority="512" operator="containsText" text="3- Moderado">
      <formula>NOT(ISERROR(SEARCH("3- Moderado",H25)))</formula>
    </cfRule>
    <cfRule type="containsText" dxfId="447" priority="513" operator="containsText" text="6- Moderado">
      <formula>NOT(ISERROR(SEARCH("6- Moderado",H25)))</formula>
    </cfRule>
    <cfRule type="containsText" dxfId="446" priority="514" operator="containsText" text="4- Moderado">
      <formula>NOT(ISERROR(SEARCH("4- Moderado",H25)))</formula>
    </cfRule>
    <cfRule type="containsText" dxfId="445" priority="515" operator="containsText" text="3- Bajo">
      <formula>NOT(ISERROR(SEARCH("3- Bajo",H25)))</formula>
    </cfRule>
    <cfRule type="containsText" dxfId="444" priority="516" operator="containsText" text="4- Bajo">
      <formula>NOT(ISERROR(SEARCH("4- Bajo",H25)))</formula>
    </cfRule>
    <cfRule type="containsText" dxfId="443" priority="517" operator="containsText" text="1- Bajo">
      <formula>NOT(ISERROR(SEARCH("1- Bajo",H25)))</formula>
    </cfRule>
  </conditionalFormatting>
  <conditionalFormatting sqref="A25 C25:E25">
    <cfRule type="containsText" dxfId="442" priority="506" operator="containsText" text="3- Moderado">
      <formula>NOT(ISERROR(SEARCH("3- Moderado",A25)))</formula>
    </cfRule>
    <cfRule type="containsText" dxfId="441" priority="507" operator="containsText" text="6- Moderado">
      <formula>NOT(ISERROR(SEARCH("6- Moderado",A25)))</formula>
    </cfRule>
    <cfRule type="containsText" dxfId="440" priority="508" operator="containsText" text="4- Moderado">
      <formula>NOT(ISERROR(SEARCH("4- Moderado",A25)))</formula>
    </cfRule>
    <cfRule type="containsText" dxfId="439" priority="509" operator="containsText" text="3- Bajo">
      <formula>NOT(ISERROR(SEARCH("3- Bajo",A25)))</formula>
    </cfRule>
    <cfRule type="containsText" dxfId="438" priority="510" operator="containsText" text="4- Bajo">
      <formula>NOT(ISERROR(SEARCH("4- Bajo",A25)))</formula>
    </cfRule>
    <cfRule type="containsText" dxfId="437" priority="511" operator="containsText" text="1- Bajo">
      <formula>NOT(ISERROR(SEARCH("1- Bajo",A25)))</formula>
    </cfRule>
  </conditionalFormatting>
  <conditionalFormatting sqref="F25:G25">
    <cfRule type="containsText" dxfId="436" priority="500" operator="containsText" text="3- Moderado">
      <formula>NOT(ISERROR(SEARCH("3- Moderado",F25)))</formula>
    </cfRule>
    <cfRule type="containsText" dxfId="435" priority="501" operator="containsText" text="6- Moderado">
      <formula>NOT(ISERROR(SEARCH("6- Moderado",F25)))</formula>
    </cfRule>
    <cfRule type="containsText" dxfId="434" priority="502" operator="containsText" text="4- Moderado">
      <formula>NOT(ISERROR(SEARCH("4- Moderado",F25)))</formula>
    </cfRule>
    <cfRule type="containsText" dxfId="433" priority="503" operator="containsText" text="3- Bajo">
      <formula>NOT(ISERROR(SEARCH("3- Bajo",F25)))</formula>
    </cfRule>
    <cfRule type="containsText" dxfId="432" priority="504" operator="containsText" text="4- Bajo">
      <formula>NOT(ISERROR(SEARCH("4- Bajo",F25)))</formula>
    </cfRule>
    <cfRule type="containsText" dxfId="431" priority="505" operator="containsText" text="1- Bajo">
      <formula>NOT(ISERROR(SEARCH("1- Bajo",F25)))</formula>
    </cfRule>
  </conditionalFormatting>
  <conditionalFormatting sqref="J25:J29">
    <cfRule type="containsText" dxfId="430" priority="495" operator="containsText" text="Bajo">
      <formula>NOT(ISERROR(SEARCH("Bajo",J25)))</formula>
    </cfRule>
    <cfRule type="containsText" dxfId="429" priority="496" operator="containsText" text="Moderado">
      <formula>NOT(ISERROR(SEARCH("Moderado",J25)))</formula>
    </cfRule>
    <cfRule type="containsText" dxfId="428" priority="497" operator="containsText" text="Alto">
      <formula>NOT(ISERROR(SEARCH("Alto",J25)))</formula>
    </cfRule>
    <cfRule type="containsText" dxfId="427"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426" priority="470" operator="containsText" text="Moderado">
      <formula>NOT(ISERROR(SEARCH("Moderado",M25)))</formula>
    </cfRule>
    <cfRule type="containsText" dxfId="425" priority="490" operator="containsText" text="Bajo">
      <formula>NOT(ISERROR(SEARCH("Bajo",M25)))</formula>
    </cfRule>
    <cfRule type="containsText" dxfId="424" priority="491" operator="containsText" text="Moderado">
      <formula>NOT(ISERROR(SEARCH("Moderado",M25)))</formula>
    </cfRule>
    <cfRule type="containsText" dxfId="423" priority="492" operator="containsText" text="Alto">
      <formula>NOT(ISERROR(SEARCH("Alto",M25)))</formula>
    </cfRule>
    <cfRule type="containsText" dxfId="422"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421" priority="484" operator="containsText" text="3- Moderado">
      <formula>NOT(ISERROR(SEARCH("3- Moderado",N25)))</formula>
    </cfRule>
    <cfRule type="containsText" dxfId="420" priority="485" operator="containsText" text="6- Moderado">
      <formula>NOT(ISERROR(SEARCH("6- Moderado",N25)))</formula>
    </cfRule>
    <cfRule type="containsText" dxfId="419" priority="486" operator="containsText" text="4- Moderado">
      <formula>NOT(ISERROR(SEARCH("4- Moderado",N25)))</formula>
    </cfRule>
    <cfRule type="containsText" dxfId="418" priority="487" operator="containsText" text="3- Bajo">
      <formula>NOT(ISERROR(SEARCH("3- Bajo",N25)))</formula>
    </cfRule>
    <cfRule type="containsText" dxfId="417" priority="488" operator="containsText" text="4- Bajo">
      <formula>NOT(ISERROR(SEARCH("4- Bajo",N25)))</formula>
    </cfRule>
    <cfRule type="containsText" dxfId="416" priority="489" operator="containsText" text="1- Bajo">
      <formula>NOT(ISERROR(SEARCH("1- Bajo",N25)))</formula>
    </cfRule>
  </conditionalFormatting>
  <conditionalFormatting sqref="H25:H29">
    <cfRule type="containsText" dxfId="415" priority="471" operator="containsText" text="Muy Alta">
      <formula>NOT(ISERROR(SEARCH("Muy Alta",H25)))</formula>
    </cfRule>
    <cfRule type="containsText" dxfId="414" priority="472" operator="containsText" text="Alta">
      <formula>NOT(ISERROR(SEARCH("Alta",H25)))</formula>
    </cfRule>
    <cfRule type="containsText" dxfId="413" priority="473" operator="containsText" text="Muy Alta">
      <formula>NOT(ISERROR(SEARCH("Muy Alta",H25)))</formula>
    </cfRule>
    <cfRule type="containsText" dxfId="412" priority="478" operator="containsText" text="Muy Baja">
      <formula>NOT(ISERROR(SEARCH("Muy Baja",H25)))</formula>
    </cfRule>
    <cfRule type="containsText" dxfId="411" priority="479" operator="containsText" text="Baja">
      <formula>NOT(ISERROR(SEARCH("Baja",H25)))</formula>
    </cfRule>
    <cfRule type="containsText" dxfId="410" priority="480" operator="containsText" text="Media">
      <formula>NOT(ISERROR(SEARCH("Media",H25)))</formula>
    </cfRule>
    <cfRule type="containsText" dxfId="409" priority="481" operator="containsText" text="Alta">
      <formula>NOT(ISERROR(SEARCH("Alta",H25)))</formula>
    </cfRule>
    <cfRule type="containsText" dxfId="408" priority="483" operator="containsText" text="Muy Alta">
      <formula>NOT(ISERROR(SEARCH("Muy Alta",H25)))</formula>
    </cfRule>
  </conditionalFormatting>
  <conditionalFormatting sqref="I25:I29">
    <cfRule type="containsText" dxfId="407" priority="474" operator="containsText" text="Catastrófico">
      <formula>NOT(ISERROR(SEARCH("Catastrófico",I25)))</formula>
    </cfRule>
    <cfRule type="containsText" dxfId="406" priority="475" operator="containsText" text="Mayor">
      <formula>NOT(ISERROR(SEARCH("Mayor",I25)))</formula>
    </cfRule>
    <cfRule type="containsText" dxfId="405" priority="476" operator="containsText" text="Menor">
      <formula>NOT(ISERROR(SEARCH("Menor",I25)))</formula>
    </cfRule>
    <cfRule type="containsText" dxfId="404" priority="477" operator="containsText" text="Leve">
      <formula>NOT(ISERROR(SEARCH("Leve",I25)))</formula>
    </cfRule>
    <cfRule type="containsText" dxfId="403" priority="482" operator="containsText" text="Moderado">
      <formula>NOT(ISERROR(SEARCH("Moderado",I25)))</formula>
    </cfRule>
  </conditionalFormatting>
  <conditionalFormatting sqref="K25:K29">
    <cfRule type="containsText" dxfId="402" priority="469" operator="containsText" text="Media">
      <formula>NOT(ISERROR(SEARCH("Media",K25)))</formula>
    </cfRule>
  </conditionalFormatting>
  <conditionalFormatting sqref="L25:L29">
    <cfRule type="containsText" dxfId="401" priority="468" operator="containsText" text="Moderado">
      <formula>NOT(ISERROR(SEARCH("Moderado",L25)))</formula>
    </cfRule>
  </conditionalFormatting>
  <conditionalFormatting sqref="J25:J29">
    <cfRule type="containsText" dxfId="400" priority="467" operator="containsText" text="Moderado">
      <formula>NOT(ISERROR(SEARCH("Moderado",J25)))</formula>
    </cfRule>
  </conditionalFormatting>
  <conditionalFormatting sqref="J25:J29">
    <cfRule type="containsText" dxfId="399" priority="465" operator="containsText" text="Bajo">
      <formula>NOT(ISERROR(SEARCH("Bajo",J25)))</formula>
    </cfRule>
    <cfRule type="containsText" dxfId="398" priority="466" operator="containsText" text="Extremo">
      <formula>NOT(ISERROR(SEARCH("Extremo",J25)))</formula>
    </cfRule>
  </conditionalFormatting>
  <conditionalFormatting sqref="K25:K29">
    <cfRule type="containsText" dxfId="397" priority="463" operator="containsText" text="Baja">
      <formula>NOT(ISERROR(SEARCH("Baja",K25)))</formula>
    </cfRule>
    <cfRule type="containsText" dxfId="396" priority="464" operator="containsText" text="Muy Baja">
      <formula>NOT(ISERROR(SEARCH("Muy Baja",K25)))</formula>
    </cfRule>
  </conditionalFormatting>
  <conditionalFormatting sqref="K25:K29">
    <cfRule type="containsText" dxfId="395" priority="461" operator="containsText" text="Muy Alta">
      <formula>NOT(ISERROR(SEARCH("Muy Alta",K25)))</formula>
    </cfRule>
    <cfRule type="containsText" dxfId="394" priority="462" operator="containsText" text="Alta">
      <formula>NOT(ISERROR(SEARCH("Alta",K25)))</formula>
    </cfRule>
  </conditionalFormatting>
  <conditionalFormatting sqref="L25:L29">
    <cfRule type="containsText" dxfId="393" priority="457" operator="containsText" text="Catastrófico">
      <formula>NOT(ISERROR(SEARCH("Catastrófico",L25)))</formula>
    </cfRule>
    <cfRule type="containsText" dxfId="392" priority="458" operator="containsText" text="Mayor">
      <formula>NOT(ISERROR(SEARCH("Mayor",L25)))</formula>
    </cfRule>
    <cfRule type="containsText" dxfId="391" priority="459" operator="containsText" text="Menor">
      <formula>NOT(ISERROR(SEARCH("Menor",L25)))</formula>
    </cfRule>
    <cfRule type="containsText" dxfId="390" priority="460" operator="containsText" text="Leve">
      <formula>NOT(ISERROR(SEARCH("Leve",L25)))</formula>
    </cfRule>
  </conditionalFormatting>
  <conditionalFormatting sqref="K30:L30">
    <cfRule type="containsText" dxfId="389" priority="451" operator="containsText" text="3- Moderado">
      <formula>NOT(ISERROR(SEARCH("3- Moderado",K30)))</formula>
    </cfRule>
    <cfRule type="containsText" dxfId="388" priority="452" operator="containsText" text="6- Moderado">
      <formula>NOT(ISERROR(SEARCH("6- Moderado",K30)))</formula>
    </cfRule>
    <cfRule type="containsText" dxfId="387" priority="453" operator="containsText" text="4- Moderado">
      <formula>NOT(ISERROR(SEARCH("4- Moderado",K30)))</formula>
    </cfRule>
    <cfRule type="containsText" dxfId="386" priority="454" operator="containsText" text="3- Bajo">
      <formula>NOT(ISERROR(SEARCH("3- Bajo",K30)))</formula>
    </cfRule>
    <cfRule type="containsText" dxfId="385" priority="455" operator="containsText" text="4- Bajo">
      <formula>NOT(ISERROR(SEARCH("4- Bajo",K30)))</formula>
    </cfRule>
    <cfRule type="containsText" dxfId="384" priority="456" operator="containsText" text="1- Bajo">
      <formula>NOT(ISERROR(SEARCH("1- Bajo",K30)))</formula>
    </cfRule>
  </conditionalFormatting>
  <conditionalFormatting sqref="H30:I30">
    <cfRule type="containsText" dxfId="383" priority="445" operator="containsText" text="3- Moderado">
      <formula>NOT(ISERROR(SEARCH("3- Moderado",H30)))</formula>
    </cfRule>
    <cfRule type="containsText" dxfId="382" priority="446" operator="containsText" text="6- Moderado">
      <formula>NOT(ISERROR(SEARCH("6- Moderado",H30)))</formula>
    </cfRule>
    <cfRule type="containsText" dxfId="381" priority="447" operator="containsText" text="4- Moderado">
      <formula>NOT(ISERROR(SEARCH("4- Moderado",H30)))</formula>
    </cfRule>
    <cfRule type="containsText" dxfId="380" priority="448" operator="containsText" text="3- Bajo">
      <formula>NOT(ISERROR(SEARCH("3- Bajo",H30)))</formula>
    </cfRule>
    <cfRule type="containsText" dxfId="379" priority="449" operator="containsText" text="4- Bajo">
      <formula>NOT(ISERROR(SEARCH("4- Bajo",H30)))</formula>
    </cfRule>
    <cfRule type="containsText" dxfId="378" priority="450" operator="containsText" text="1- Bajo">
      <formula>NOT(ISERROR(SEARCH("1- Bajo",H30)))</formula>
    </cfRule>
  </conditionalFormatting>
  <conditionalFormatting sqref="A30 C30:E30">
    <cfRule type="containsText" dxfId="377" priority="439" operator="containsText" text="3- Moderado">
      <formula>NOT(ISERROR(SEARCH("3- Moderado",A30)))</formula>
    </cfRule>
    <cfRule type="containsText" dxfId="376" priority="440" operator="containsText" text="6- Moderado">
      <formula>NOT(ISERROR(SEARCH("6- Moderado",A30)))</formula>
    </cfRule>
    <cfRule type="containsText" dxfId="375" priority="441" operator="containsText" text="4- Moderado">
      <formula>NOT(ISERROR(SEARCH("4- Moderado",A30)))</formula>
    </cfRule>
    <cfRule type="containsText" dxfId="374" priority="442" operator="containsText" text="3- Bajo">
      <formula>NOT(ISERROR(SEARCH("3- Bajo",A30)))</formula>
    </cfRule>
    <cfRule type="containsText" dxfId="373" priority="443" operator="containsText" text="4- Bajo">
      <formula>NOT(ISERROR(SEARCH("4- Bajo",A30)))</formula>
    </cfRule>
    <cfRule type="containsText" dxfId="372" priority="444" operator="containsText" text="1- Bajo">
      <formula>NOT(ISERROR(SEARCH("1- Bajo",A30)))</formula>
    </cfRule>
  </conditionalFormatting>
  <conditionalFormatting sqref="F30:G30">
    <cfRule type="containsText" dxfId="371" priority="433" operator="containsText" text="3- Moderado">
      <formula>NOT(ISERROR(SEARCH("3- Moderado",F30)))</formula>
    </cfRule>
    <cfRule type="containsText" dxfId="370" priority="434" operator="containsText" text="6- Moderado">
      <formula>NOT(ISERROR(SEARCH("6- Moderado",F30)))</formula>
    </cfRule>
    <cfRule type="containsText" dxfId="369" priority="435" operator="containsText" text="4- Moderado">
      <formula>NOT(ISERROR(SEARCH("4- Moderado",F30)))</formula>
    </cfRule>
    <cfRule type="containsText" dxfId="368" priority="436" operator="containsText" text="3- Bajo">
      <formula>NOT(ISERROR(SEARCH("3- Bajo",F30)))</formula>
    </cfRule>
    <cfRule type="containsText" dxfId="367" priority="437" operator="containsText" text="4- Bajo">
      <formula>NOT(ISERROR(SEARCH("4- Bajo",F30)))</formula>
    </cfRule>
    <cfRule type="containsText" dxfId="366" priority="438" operator="containsText" text="1- Bajo">
      <formula>NOT(ISERROR(SEARCH("1- Bajo",F30)))</formula>
    </cfRule>
  </conditionalFormatting>
  <conditionalFormatting sqref="J30:J34">
    <cfRule type="containsText" dxfId="365" priority="428" operator="containsText" text="Bajo">
      <formula>NOT(ISERROR(SEARCH("Bajo",J30)))</formula>
    </cfRule>
    <cfRule type="containsText" dxfId="364" priority="429" operator="containsText" text="Moderado">
      <formula>NOT(ISERROR(SEARCH("Moderado",J30)))</formula>
    </cfRule>
    <cfRule type="containsText" dxfId="363" priority="430" operator="containsText" text="Alto">
      <formula>NOT(ISERROR(SEARCH("Alto",J30)))</formula>
    </cfRule>
    <cfRule type="containsText" dxfId="362"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361" priority="403" operator="containsText" text="Moderado">
      <formula>NOT(ISERROR(SEARCH("Moderado",M30)))</formula>
    </cfRule>
    <cfRule type="containsText" dxfId="360" priority="423" operator="containsText" text="Bajo">
      <formula>NOT(ISERROR(SEARCH("Bajo",M30)))</formula>
    </cfRule>
    <cfRule type="containsText" dxfId="359" priority="424" operator="containsText" text="Moderado">
      <formula>NOT(ISERROR(SEARCH("Moderado",M30)))</formula>
    </cfRule>
    <cfRule type="containsText" dxfId="358" priority="425" operator="containsText" text="Alto">
      <formula>NOT(ISERROR(SEARCH("Alto",M30)))</formula>
    </cfRule>
    <cfRule type="containsText" dxfId="357"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356" priority="417" operator="containsText" text="3- Moderado">
      <formula>NOT(ISERROR(SEARCH("3- Moderado",N30)))</formula>
    </cfRule>
    <cfRule type="containsText" dxfId="355" priority="418" operator="containsText" text="6- Moderado">
      <formula>NOT(ISERROR(SEARCH("6- Moderado",N30)))</formula>
    </cfRule>
    <cfRule type="containsText" dxfId="354" priority="419" operator="containsText" text="4- Moderado">
      <formula>NOT(ISERROR(SEARCH("4- Moderado",N30)))</formula>
    </cfRule>
    <cfRule type="containsText" dxfId="353" priority="420" operator="containsText" text="3- Bajo">
      <formula>NOT(ISERROR(SEARCH("3- Bajo",N30)))</formula>
    </cfRule>
    <cfRule type="containsText" dxfId="352" priority="421" operator="containsText" text="4- Bajo">
      <formula>NOT(ISERROR(SEARCH("4- Bajo",N30)))</formula>
    </cfRule>
    <cfRule type="containsText" dxfId="351" priority="422" operator="containsText" text="1- Bajo">
      <formula>NOT(ISERROR(SEARCH("1- Bajo",N30)))</formula>
    </cfRule>
  </conditionalFormatting>
  <conditionalFormatting sqref="H30:H34">
    <cfRule type="containsText" dxfId="350" priority="404" operator="containsText" text="Muy Alta">
      <formula>NOT(ISERROR(SEARCH("Muy Alta",H30)))</formula>
    </cfRule>
    <cfRule type="containsText" dxfId="349" priority="405" operator="containsText" text="Alta">
      <formula>NOT(ISERROR(SEARCH("Alta",H30)))</formula>
    </cfRule>
    <cfRule type="containsText" dxfId="348" priority="406" operator="containsText" text="Muy Alta">
      <formula>NOT(ISERROR(SEARCH("Muy Alta",H30)))</formula>
    </cfRule>
    <cfRule type="containsText" dxfId="347" priority="411" operator="containsText" text="Muy Baja">
      <formula>NOT(ISERROR(SEARCH("Muy Baja",H30)))</formula>
    </cfRule>
    <cfRule type="containsText" dxfId="346" priority="412" operator="containsText" text="Baja">
      <formula>NOT(ISERROR(SEARCH("Baja",H30)))</formula>
    </cfRule>
    <cfRule type="containsText" dxfId="345" priority="413" operator="containsText" text="Media">
      <formula>NOT(ISERROR(SEARCH("Media",H30)))</formula>
    </cfRule>
    <cfRule type="containsText" dxfId="344" priority="414" operator="containsText" text="Alta">
      <formula>NOT(ISERROR(SEARCH("Alta",H30)))</formula>
    </cfRule>
    <cfRule type="containsText" dxfId="343" priority="416" operator="containsText" text="Muy Alta">
      <formula>NOT(ISERROR(SEARCH("Muy Alta",H30)))</formula>
    </cfRule>
  </conditionalFormatting>
  <conditionalFormatting sqref="I30:I34">
    <cfRule type="containsText" dxfId="342" priority="407" operator="containsText" text="Catastrófico">
      <formula>NOT(ISERROR(SEARCH("Catastrófico",I30)))</formula>
    </cfRule>
    <cfRule type="containsText" dxfId="341" priority="408" operator="containsText" text="Mayor">
      <formula>NOT(ISERROR(SEARCH("Mayor",I30)))</formula>
    </cfRule>
    <cfRule type="containsText" dxfId="340" priority="409" operator="containsText" text="Menor">
      <formula>NOT(ISERROR(SEARCH("Menor",I30)))</formula>
    </cfRule>
    <cfRule type="containsText" dxfId="339" priority="410" operator="containsText" text="Leve">
      <formula>NOT(ISERROR(SEARCH("Leve",I30)))</formula>
    </cfRule>
    <cfRule type="containsText" dxfId="338" priority="415" operator="containsText" text="Moderado">
      <formula>NOT(ISERROR(SEARCH("Moderado",I30)))</formula>
    </cfRule>
  </conditionalFormatting>
  <conditionalFormatting sqref="K30:K34">
    <cfRule type="containsText" dxfId="337" priority="402" operator="containsText" text="Media">
      <formula>NOT(ISERROR(SEARCH("Media",K30)))</formula>
    </cfRule>
  </conditionalFormatting>
  <conditionalFormatting sqref="L30:L34">
    <cfRule type="containsText" dxfId="336" priority="401" operator="containsText" text="Moderado">
      <formula>NOT(ISERROR(SEARCH("Moderado",L30)))</formula>
    </cfRule>
  </conditionalFormatting>
  <conditionalFormatting sqref="J30:J34">
    <cfRule type="containsText" dxfId="335" priority="400" operator="containsText" text="Moderado">
      <formula>NOT(ISERROR(SEARCH("Moderado",J30)))</formula>
    </cfRule>
  </conditionalFormatting>
  <conditionalFormatting sqref="J30:J34">
    <cfRule type="containsText" dxfId="334" priority="398" operator="containsText" text="Bajo">
      <formula>NOT(ISERROR(SEARCH("Bajo",J30)))</formula>
    </cfRule>
    <cfRule type="containsText" dxfId="333" priority="399" operator="containsText" text="Extremo">
      <formula>NOT(ISERROR(SEARCH("Extremo",J30)))</formula>
    </cfRule>
  </conditionalFormatting>
  <conditionalFormatting sqref="K30:K34">
    <cfRule type="containsText" dxfId="332" priority="396" operator="containsText" text="Baja">
      <formula>NOT(ISERROR(SEARCH("Baja",K30)))</formula>
    </cfRule>
    <cfRule type="containsText" dxfId="331" priority="397" operator="containsText" text="Muy Baja">
      <formula>NOT(ISERROR(SEARCH("Muy Baja",K30)))</formula>
    </cfRule>
  </conditionalFormatting>
  <conditionalFormatting sqref="K30:K34">
    <cfRule type="containsText" dxfId="330" priority="394" operator="containsText" text="Muy Alta">
      <formula>NOT(ISERROR(SEARCH("Muy Alta",K30)))</formula>
    </cfRule>
    <cfRule type="containsText" dxfId="329" priority="395" operator="containsText" text="Alta">
      <formula>NOT(ISERROR(SEARCH("Alta",K30)))</formula>
    </cfRule>
  </conditionalFormatting>
  <conditionalFormatting sqref="L30:L34">
    <cfRule type="containsText" dxfId="328" priority="390" operator="containsText" text="Catastrófico">
      <formula>NOT(ISERROR(SEARCH("Catastrófico",L30)))</formula>
    </cfRule>
    <cfRule type="containsText" dxfId="327" priority="391" operator="containsText" text="Mayor">
      <formula>NOT(ISERROR(SEARCH("Mayor",L30)))</formula>
    </cfRule>
    <cfRule type="containsText" dxfId="326" priority="392" operator="containsText" text="Menor">
      <formula>NOT(ISERROR(SEARCH("Menor",L30)))</formula>
    </cfRule>
    <cfRule type="containsText" dxfId="325" priority="393" operator="containsText" text="Leve">
      <formula>NOT(ISERROR(SEARCH("Leve",L30)))</formula>
    </cfRule>
  </conditionalFormatting>
  <conditionalFormatting sqref="K35:L35">
    <cfRule type="containsText" dxfId="324" priority="384" operator="containsText" text="3- Moderado">
      <formula>NOT(ISERROR(SEARCH("3- Moderado",K35)))</formula>
    </cfRule>
    <cfRule type="containsText" dxfId="323" priority="385" operator="containsText" text="6- Moderado">
      <formula>NOT(ISERROR(SEARCH("6- Moderado",K35)))</formula>
    </cfRule>
    <cfRule type="containsText" dxfId="322" priority="386" operator="containsText" text="4- Moderado">
      <formula>NOT(ISERROR(SEARCH("4- Moderado",K35)))</formula>
    </cfRule>
    <cfRule type="containsText" dxfId="321" priority="387" operator="containsText" text="3- Bajo">
      <formula>NOT(ISERROR(SEARCH("3- Bajo",K35)))</formula>
    </cfRule>
    <cfRule type="containsText" dxfId="320" priority="388" operator="containsText" text="4- Bajo">
      <formula>NOT(ISERROR(SEARCH("4- Bajo",K35)))</formula>
    </cfRule>
    <cfRule type="containsText" dxfId="319" priority="389" operator="containsText" text="1- Bajo">
      <formula>NOT(ISERROR(SEARCH("1- Bajo",K35)))</formula>
    </cfRule>
  </conditionalFormatting>
  <conditionalFormatting sqref="H35:I35">
    <cfRule type="containsText" dxfId="318" priority="378" operator="containsText" text="3- Moderado">
      <formula>NOT(ISERROR(SEARCH("3- Moderado",H35)))</formula>
    </cfRule>
    <cfRule type="containsText" dxfId="317" priority="379" operator="containsText" text="6- Moderado">
      <formula>NOT(ISERROR(SEARCH("6- Moderado",H35)))</formula>
    </cfRule>
    <cfRule type="containsText" dxfId="316" priority="380" operator="containsText" text="4- Moderado">
      <formula>NOT(ISERROR(SEARCH("4- Moderado",H35)))</formula>
    </cfRule>
    <cfRule type="containsText" dxfId="315" priority="381" operator="containsText" text="3- Bajo">
      <formula>NOT(ISERROR(SEARCH("3- Bajo",H35)))</formula>
    </cfRule>
    <cfRule type="containsText" dxfId="314" priority="382" operator="containsText" text="4- Bajo">
      <formula>NOT(ISERROR(SEARCH("4- Bajo",H35)))</formula>
    </cfRule>
    <cfRule type="containsText" dxfId="313" priority="383" operator="containsText" text="1- Bajo">
      <formula>NOT(ISERROR(SEARCH("1- Bajo",H35)))</formula>
    </cfRule>
  </conditionalFormatting>
  <conditionalFormatting sqref="A35 C35:E35">
    <cfRule type="containsText" dxfId="312" priority="372" operator="containsText" text="3- Moderado">
      <formula>NOT(ISERROR(SEARCH("3- Moderado",A35)))</formula>
    </cfRule>
    <cfRule type="containsText" dxfId="311" priority="373" operator="containsText" text="6- Moderado">
      <formula>NOT(ISERROR(SEARCH("6- Moderado",A35)))</formula>
    </cfRule>
    <cfRule type="containsText" dxfId="310" priority="374" operator="containsText" text="4- Moderado">
      <formula>NOT(ISERROR(SEARCH("4- Moderado",A35)))</formula>
    </cfRule>
    <cfRule type="containsText" dxfId="309" priority="375" operator="containsText" text="3- Bajo">
      <formula>NOT(ISERROR(SEARCH("3- Bajo",A35)))</formula>
    </cfRule>
    <cfRule type="containsText" dxfId="308" priority="376" operator="containsText" text="4- Bajo">
      <formula>NOT(ISERROR(SEARCH("4- Bajo",A35)))</formula>
    </cfRule>
    <cfRule type="containsText" dxfId="307" priority="377" operator="containsText" text="1- Bajo">
      <formula>NOT(ISERROR(SEARCH("1- Bajo",A35)))</formula>
    </cfRule>
  </conditionalFormatting>
  <conditionalFormatting sqref="F35:G35">
    <cfRule type="containsText" dxfId="306" priority="366" operator="containsText" text="3- Moderado">
      <formula>NOT(ISERROR(SEARCH("3- Moderado",F35)))</formula>
    </cfRule>
    <cfRule type="containsText" dxfId="305" priority="367" operator="containsText" text="6- Moderado">
      <formula>NOT(ISERROR(SEARCH("6- Moderado",F35)))</formula>
    </cfRule>
    <cfRule type="containsText" dxfId="304" priority="368" operator="containsText" text="4- Moderado">
      <formula>NOT(ISERROR(SEARCH("4- Moderado",F35)))</formula>
    </cfRule>
    <cfRule type="containsText" dxfId="303" priority="369" operator="containsText" text="3- Bajo">
      <formula>NOT(ISERROR(SEARCH("3- Bajo",F35)))</formula>
    </cfRule>
    <cfRule type="containsText" dxfId="302" priority="370" operator="containsText" text="4- Bajo">
      <formula>NOT(ISERROR(SEARCH("4- Bajo",F35)))</formula>
    </cfRule>
    <cfRule type="containsText" dxfId="301" priority="371" operator="containsText" text="1- Bajo">
      <formula>NOT(ISERROR(SEARCH("1- Bajo",F35)))</formula>
    </cfRule>
  </conditionalFormatting>
  <conditionalFormatting sqref="J35:J39">
    <cfRule type="containsText" dxfId="300" priority="361" operator="containsText" text="Bajo">
      <formula>NOT(ISERROR(SEARCH("Bajo",J35)))</formula>
    </cfRule>
    <cfRule type="containsText" dxfId="299" priority="362" operator="containsText" text="Moderado">
      <formula>NOT(ISERROR(SEARCH("Moderado",J35)))</formula>
    </cfRule>
    <cfRule type="containsText" dxfId="298" priority="363" operator="containsText" text="Alto">
      <formula>NOT(ISERROR(SEARCH("Alto",J35)))</formula>
    </cfRule>
    <cfRule type="containsText" dxfId="297"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96" priority="336" operator="containsText" text="Moderado">
      <formula>NOT(ISERROR(SEARCH("Moderado",M35)))</formula>
    </cfRule>
    <cfRule type="containsText" dxfId="295" priority="356" operator="containsText" text="Bajo">
      <formula>NOT(ISERROR(SEARCH("Bajo",M35)))</formula>
    </cfRule>
    <cfRule type="containsText" dxfId="294" priority="357" operator="containsText" text="Moderado">
      <formula>NOT(ISERROR(SEARCH("Moderado",M35)))</formula>
    </cfRule>
    <cfRule type="containsText" dxfId="293" priority="358" operator="containsText" text="Alto">
      <formula>NOT(ISERROR(SEARCH("Alto",M35)))</formula>
    </cfRule>
    <cfRule type="containsText" dxfId="292"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91" priority="350" operator="containsText" text="3- Moderado">
      <formula>NOT(ISERROR(SEARCH("3- Moderado",N35)))</formula>
    </cfRule>
    <cfRule type="containsText" dxfId="290" priority="351" operator="containsText" text="6- Moderado">
      <formula>NOT(ISERROR(SEARCH("6- Moderado",N35)))</formula>
    </cfRule>
    <cfRule type="containsText" dxfId="289" priority="352" operator="containsText" text="4- Moderado">
      <formula>NOT(ISERROR(SEARCH("4- Moderado",N35)))</formula>
    </cfRule>
    <cfRule type="containsText" dxfId="288" priority="353" operator="containsText" text="3- Bajo">
      <formula>NOT(ISERROR(SEARCH("3- Bajo",N35)))</formula>
    </cfRule>
    <cfRule type="containsText" dxfId="287" priority="354" operator="containsText" text="4- Bajo">
      <formula>NOT(ISERROR(SEARCH("4- Bajo",N35)))</formula>
    </cfRule>
    <cfRule type="containsText" dxfId="286" priority="355" operator="containsText" text="1- Bajo">
      <formula>NOT(ISERROR(SEARCH("1- Bajo",N35)))</formula>
    </cfRule>
  </conditionalFormatting>
  <conditionalFormatting sqref="H35:H39">
    <cfRule type="containsText" dxfId="285" priority="337" operator="containsText" text="Muy Alta">
      <formula>NOT(ISERROR(SEARCH("Muy Alta",H35)))</formula>
    </cfRule>
    <cfRule type="containsText" dxfId="284" priority="338" operator="containsText" text="Alta">
      <formula>NOT(ISERROR(SEARCH("Alta",H35)))</formula>
    </cfRule>
    <cfRule type="containsText" dxfId="283" priority="339" operator="containsText" text="Muy Alta">
      <formula>NOT(ISERROR(SEARCH("Muy Alta",H35)))</formula>
    </cfRule>
    <cfRule type="containsText" dxfId="282" priority="344" operator="containsText" text="Muy Baja">
      <formula>NOT(ISERROR(SEARCH("Muy Baja",H35)))</formula>
    </cfRule>
    <cfRule type="containsText" dxfId="281" priority="345" operator="containsText" text="Baja">
      <formula>NOT(ISERROR(SEARCH("Baja",H35)))</formula>
    </cfRule>
    <cfRule type="containsText" dxfId="280" priority="346" operator="containsText" text="Media">
      <formula>NOT(ISERROR(SEARCH("Media",H35)))</formula>
    </cfRule>
    <cfRule type="containsText" dxfId="279" priority="347" operator="containsText" text="Alta">
      <formula>NOT(ISERROR(SEARCH("Alta",H35)))</formula>
    </cfRule>
    <cfRule type="containsText" dxfId="278" priority="349" operator="containsText" text="Muy Alta">
      <formula>NOT(ISERROR(SEARCH("Muy Alta",H35)))</formula>
    </cfRule>
  </conditionalFormatting>
  <conditionalFormatting sqref="I35:I39">
    <cfRule type="containsText" dxfId="277" priority="340" operator="containsText" text="Catastrófico">
      <formula>NOT(ISERROR(SEARCH("Catastrófico",I35)))</formula>
    </cfRule>
    <cfRule type="containsText" dxfId="276" priority="341" operator="containsText" text="Mayor">
      <formula>NOT(ISERROR(SEARCH("Mayor",I35)))</formula>
    </cfRule>
    <cfRule type="containsText" dxfId="275" priority="342" operator="containsText" text="Menor">
      <formula>NOT(ISERROR(SEARCH("Menor",I35)))</formula>
    </cfRule>
    <cfRule type="containsText" dxfId="274" priority="343" operator="containsText" text="Leve">
      <formula>NOT(ISERROR(SEARCH("Leve",I35)))</formula>
    </cfRule>
    <cfRule type="containsText" dxfId="273" priority="348" operator="containsText" text="Moderado">
      <formula>NOT(ISERROR(SEARCH("Moderado",I35)))</formula>
    </cfRule>
  </conditionalFormatting>
  <conditionalFormatting sqref="K35:K39">
    <cfRule type="containsText" dxfId="272" priority="335" operator="containsText" text="Media">
      <formula>NOT(ISERROR(SEARCH("Media",K35)))</formula>
    </cfRule>
  </conditionalFormatting>
  <conditionalFormatting sqref="L35:L39">
    <cfRule type="containsText" dxfId="271" priority="334" operator="containsText" text="Moderado">
      <formula>NOT(ISERROR(SEARCH("Moderado",L35)))</formula>
    </cfRule>
  </conditionalFormatting>
  <conditionalFormatting sqref="J35:J39">
    <cfRule type="containsText" dxfId="270" priority="333" operator="containsText" text="Moderado">
      <formula>NOT(ISERROR(SEARCH("Moderado",J35)))</formula>
    </cfRule>
  </conditionalFormatting>
  <conditionalFormatting sqref="J35:J39">
    <cfRule type="containsText" dxfId="269" priority="331" operator="containsText" text="Bajo">
      <formula>NOT(ISERROR(SEARCH("Bajo",J35)))</formula>
    </cfRule>
    <cfRule type="containsText" dxfId="268" priority="332" operator="containsText" text="Extremo">
      <formula>NOT(ISERROR(SEARCH("Extremo",J35)))</formula>
    </cfRule>
  </conditionalFormatting>
  <conditionalFormatting sqref="K35:K39">
    <cfRule type="containsText" dxfId="267" priority="329" operator="containsText" text="Baja">
      <formula>NOT(ISERROR(SEARCH("Baja",K35)))</formula>
    </cfRule>
    <cfRule type="containsText" dxfId="266" priority="330" operator="containsText" text="Muy Baja">
      <formula>NOT(ISERROR(SEARCH("Muy Baja",K35)))</formula>
    </cfRule>
  </conditionalFormatting>
  <conditionalFormatting sqref="K35:K39">
    <cfRule type="containsText" dxfId="265" priority="327" operator="containsText" text="Muy Alta">
      <formula>NOT(ISERROR(SEARCH("Muy Alta",K35)))</formula>
    </cfRule>
    <cfRule type="containsText" dxfId="264" priority="328" operator="containsText" text="Alta">
      <formula>NOT(ISERROR(SEARCH("Alta",K35)))</formula>
    </cfRule>
  </conditionalFormatting>
  <conditionalFormatting sqref="L35:L39">
    <cfRule type="containsText" dxfId="263" priority="323" operator="containsText" text="Catastrófico">
      <formula>NOT(ISERROR(SEARCH("Catastrófico",L35)))</formula>
    </cfRule>
    <cfRule type="containsText" dxfId="262" priority="324" operator="containsText" text="Mayor">
      <formula>NOT(ISERROR(SEARCH("Mayor",L35)))</formula>
    </cfRule>
    <cfRule type="containsText" dxfId="261" priority="325" operator="containsText" text="Menor">
      <formula>NOT(ISERROR(SEARCH("Menor",L35)))</formula>
    </cfRule>
    <cfRule type="containsText" dxfId="260" priority="326" operator="containsText" text="Leve">
      <formula>NOT(ISERROR(SEARCH("Leve",L35)))</formula>
    </cfRule>
  </conditionalFormatting>
  <conditionalFormatting sqref="K40:L40">
    <cfRule type="containsText" dxfId="259" priority="317" operator="containsText" text="3- Moderado">
      <formula>NOT(ISERROR(SEARCH("3- Moderado",K40)))</formula>
    </cfRule>
    <cfRule type="containsText" dxfId="258" priority="318" operator="containsText" text="6- Moderado">
      <formula>NOT(ISERROR(SEARCH("6- Moderado",K40)))</formula>
    </cfRule>
    <cfRule type="containsText" dxfId="257" priority="319" operator="containsText" text="4- Moderado">
      <formula>NOT(ISERROR(SEARCH("4- Moderado",K40)))</formula>
    </cfRule>
    <cfRule type="containsText" dxfId="256" priority="320" operator="containsText" text="3- Bajo">
      <formula>NOT(ISERROR(SEARCH("3- Bajo",K40)))</formula>
    </cfRule>
    <cfRule type="containsText" dxfId="255" priority="321" operator="containsText" text="4- Bajo">
      <formula>NOT(ISERROR(SEARCH("4- Bajo",K40)))</formula>
    </cfRule>
    <cfRule type="containsText" dxfId="254" priority="322" operator="containsText" text="1- Bajo">
      <formula>NOT(ISERROR(SEARCH("1- Bajo",K40)))</formula>
    </cfRule>
  </conditionalFormatting>
  <conditionalFormatting sqref="H40:I40">
    <cfRule type="containsText" dxfId="253" priority="311" operator="containsText" text="3- Moderado">
      <formula>NOT(ISERROR(SEARCH("3- Moderado",H40)))</formula>
    </cfRule>
    <cfRule type="containsText" dxfId="252" priority="312" operator="containsText" text="6- Moderado">
      <formula>NOT(ISERROR(SEARCH("6- Moderado",H40)))</formula>
    </cfRule>
    <cfRule type="containsText" dxfId="251" priority="313" operator="containsText" text="4- Moderado">
      <formula>NOT(ISERROR(SEARCH("4- Moderado",H40)))</formula>
    </cfRule>
    <cfRule type="containsText" dxfId="250" priority="314" operator="containsText" text="3- Bajo">
      <formula>NOT(ISERROR(SEARCH("3- Bajo",H40)))</formula>
    </cfRule>
    <cfRule type="containsText" dxfId="249" priority="315" operator="containsText" text="4- Bajo">
      <formula>NOT(ISERROR(SEARCH("4- Bajo",H40)))</formula>
    </cfRule>
    <cfRule type="containsText" dxfId="248" priority="316" operator="containsText" text="1- Bajo">
      <formula>NOT(ISERROR(SEARCH("1- Bajo",H40)))</formula>
    </cfRule>
  </conditionalFormatting>
  <conditionalFormatting sqref="A40 C40:E40">
    <cfRule type="containsText" dxfId="247" priority="305" operator="containsText" text="3- Moderado">
      <formula>NOT(ISERROR(SEARCH("3- Moderado",A40)))</formula>
    </cfRule>
    <cfRule type="containsText" dxfId="246" priority="306" operator="containsText" text="6- Moderado">
      <formula>NOT(ISERROR(SEARCH("6- Moderado",A40)))</formula>
    </cfRule>
    <cfRule type="containsText" dxfId="245" priority="307" operator="containsText" text="4- Moderado">
      <formula>NOT(ISERROR(SEARCH("4- Moderado",A40)))</formula>
    </cfRule>
    <cfRule type="containsText" dxfId="244" priority="308" operator="containsText" text="3- Bajo">
      <formula>NOT(ISERROR(SEARCH("3- Bajo",A40)))</formula>
    </cfRule>
    <cfRule type="containsText" dxfId="243" priority="309" operator="containsText" text="4- Bajo">
      <formula>NOT(ISERROR(SEARCH("4- Bajo",A40)))</formula>
    </cfRule>
    <cfRule type="containsText" dxfId="242" priority="310" operator="containsText" text="1- Bajo">
      <formula>NOT(ISERROR(SEARCH("1- Bajo",A40)))</formula>
    </cfRule>
  </conditionalFormatting>
  <conditionalFormatting sqref="F40:G40">
    <cfRule type="containsText" dxfId="241" priority="299" operator="containsText" text="3- Moderado">
      <formula>NOT(ISERROR(SEARCH("3- Moderado",F40)))</formula>
    </cfRule>
    <cfRule type="containsText" dxfId="240" priority="300" operator="containsText" text="6- Moderado">
      <formula>NOT(ISERROR(SEARCH("6- Moderado",F40)))</formula>
    </cfRule>
    <cfRule type="containsText" dxfId="239" priority="301" operator="containsText" text="4- Moderado">
      <formula>NOT(ISERROR(SEARCH("4- Moderado",F40)))</formula>
    </cfRule>
    <cfRule type="containsText" dxfId="238" priority="302" operator="containsText" text="3- Bajo">
      <formula>NOT(ISERROR(SEARCH("3- Bajo",F40)))</formula>
    </cfRule>
    <cfRule type="containsText" dxfId="237" priority="303" operator="containsText" text="4- Bajo">
      <formula>NOT(ISERROR(SEARCH("4- Bajo",F40)))</formula>
    </cfRule>
    <cfRule type="containsText" dxfId="236" priority="304" operator="containsText" text="1- Bajo">
      <formula>NOT(ISERROR(SEARCH("1- Bajo",F40)))</formula>
    </cfRule>
  </conditionalFormatting>
  <conditionalFormatting sqref="J40:J44">
    <cfRule type="containsText" dxfId="235" priority="294" operator="containsText" text="Bajo">
      <formula>NOT(ISERROR(SEARCH("Bajo",J40)))</formula>
    </cfRule>
    <cfRule type="containsText" dxfId="234" priority="295" operator="containsText" text="Moderado">
      <formula>NOT(ISERROR(SEARCH("Moderado",J40)))</formula>
    </cfRule>
    <cfRule type="containsText" dxfId="233" priority="296" operator="containsText" text="Alto">
      <formula>NOT(ISERROR(SEARCH("Alto",J40)))</formula>
    </cfRule>
    <cfRule type="containsText" dxfId="232"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31" priority="269" operator="containsText" text="Moderado">
      <formula>NOT(ISERROR(SEARCH("Moderado",M40)))</formula>
    </cfRule>
    <cfRule type="containsText" dxfId="230" priority="289" operator="containsText" text="Bajo">
      <formula>NOT(ISERROR(SEARCH("Bajo",M40)))</formula>
    </cfRule>
    <cfRule type="containsText" dxfId="229" priority="290" operator="containsText" text="Moderado">
      <formula>NOT(ISERROR(SEARCH("Moderado",M40)))</formula>
    </cfRule>
    <cfRule type="containsText" dxfId="228" priority="291" operator="containsText" text="Alto">
      <formula>NOT(ISERROR(SEARCH("Alto",M40)))</formula>
    </cfRule>
    <cfRule type="containsText" dxfId="227"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26" priority="283" operator="containsText" text="3- Moderado">
      <formula>NOT(ISERROR(SEARCH("3- Moderado",N40)))</formula>
    </cfRule>
    <cfRule type="containsText" dxfId="225" priority="284" operator="containsText" text="6- Moderado">
      <formula>NOT(ISERROR(SEARCH("6- Moderado",N40)))</formula>
    </cfRule>
    <cfRule type="containsText" dxfId="224" priority="285" operator="containsText" text="4- Moderado">
      <formula>NOT(ISERROR(SEARCH("4- Moderado",N40)))</formula>
    </cfRule>
    <cfRule type="containsText" dxfId="223" priority="286" operator="containsText" text="3- Bajo">
      <formula>NOT(ISERROR(SEARCH("3- Bajo",N40)))</formula>
    </cfRule>
    <cfRule type="containsText" dxfId="222" priority="287" operator="containsText" text="4- Bajo">
      <formula>NOT(ISERROR(SEARCH("4- Bajo",N40)))</formula>
    </cfRule>
    <cfRule type="containsText" dxfId="221" priority="288" operator="containsText" text="1- Bajo">
      <formula>NOT(ISERROR(SEARCH("1- Bajo",N40)))</formula>
    </cfRule>
  </conditionalFormatting>
  <conditionalFormatting sqref="H40:H44">
    <cfRule type="containsText" dxfId="220" priority="270" operator="containsText" text="Muy Alta">
      <formula>NOT(ISERROR(SEARCH("Muy Alta",H40)))</formula>
    </cfRule>
    <cfRule type="containsText" dxfId="219" priority="271" operator="containsText" text="Alta">
      <formula>NOT(ISERROR(SEARCH("Alta",H40)))</formula>
    </cfRule>
    <cfRule type="containsText" dxfId="218" priority="272" operator="containsText" text="Muy Alta">
      <formula>NOT(ISERROR(SEARCH("Muy Alta",H40)))</formula>
    </cfRule>
    <cfRule type="containsText" dxfId="217" priority="277" operator="containsText" text="Muy Baja">
      <formula>NOT(ISERROR(SEARCH("Muy Baja",H40)))</formula>
    </cfRule>
    <cfRule type="containsText" dxfId="216" priority="278" operator="containsText" text="Baja">
      <formula>NOT(ISERROR(SEARCH("Baja",H40)))</formula>
    </cfRule>
    <cfRule type="containsText" dxfId="215" priority="279" operator="containsText" text="Media">
      <formula>NOT(ISERROR(SEARCH("Media",H40)))</formula>
    </cfRule>
    <cfRule type="containsText" dxfId="214" priority="280" operator="containsText" text="Alta">
      <formula>NOT(ISERROR(SEARCH("Alta",H40)))</formula>
    </cfRule>
    <cfRule type="containsText" dxfId="213" priority="282" operator="containsText" text="Muy Alta">
      <formula>NOT(ISERROR(SEARCH("Muy Alta",H40)))</formula>
    </cfRule>
  </conditionalFormatting>
  <conditionalFormatting sqref="I40:I44">
    <cfRule type="containsText" dxfId="212" priority="273" operator="containsText" text="Catastrófico">
      <formula>NOT(ISERROR(SEARCH("Catastrófico",I40)))</formula>
    </cfRule>
    <cfRule type="containsText" dxfId="211" priority="274" operator="containsText" text="Mayor">
      <formula>NOT(ISERROR(SEARCH("Mayor",I40)))</formula>
    </cfRule>
    <cfRule type="containsText" dxfId="210" priority="275" operator="containsText" text="Menor">
      <formula>NOT(ISERROR(SEARCH("Menor",I40)))</formula>
    </cfRule>
    <cfRule type="containsText" dxfId="209" priority="276" operator="containsText" text="Leve">
      <formula>NOT(ISERROR(SEARCH("Leve",I40)))</formula>
    </cfRule>
    <cfRule type="containsText" dxfId="208" priority="281" operator="containsText" text="Moderado">
      <formula>NOT(ISERROR(SEARCH("Moderado",I40)))</formula>
    </cfRule>
  </conditionalFormatting>
  <conditionalFormatting sqref="K40:K44">
    <cfRule type="containsText" dxfId="207" priority="268" operator="containsText" text="Media">
      <formula>NOT(ISERROR(SEARCH("Media",K40)))</formula>
    </cfRule>
  </conditionalFormatting>
  <conditionalFormatting sqref="L40:L44">
    <cfRule type="containsText" dxfId="206" priority="267" operator="containsText" text="Moderado">
      <formula>NOT(ISERROR(SEARCH("Moderado",L40)))</formula>
    </cfRule>
  </conditionalFormatting>
  <conditionalFormatting sqref="J40:J44">
    <cfRule type="containsText" dxfId="205" priority="266" operator="containsText" text="Moderado">
      <formula>NOT(ISERROR(SEARCH("Moderado",J40)))</formula>
    </cfRule>
  </conditionalFormatting>
  <conditionalFormatting sqref="J40:J44">
    <cfRule type="containsText" dxfId="204" priority="264" operator="containsText" text="Bajo">
      <formula>NOT(ISERROR(SEARCH("Bajo",J40)))</formula>
    </cfRule>
    <cfRule type="containsText" dxfId="203" priority="265" operator="containsText" text="Extremo">
      <formula>NOT(ISERROR(SEARCH("Extremo",J40)))</formula>
    </cfRule>
  </conditionalFormatting>
  <conditionalFormatting sqref="K40:K44">
    <cfRule type="containsText" dxfId="202" priority="262" operator="containsText" text="Baja">
      <formula>NOT(ISERROR(SEARCH("Baja",K40)))</formula>
    </cfRule>
    <cfRule type="containsText" dxfId="201" priority="263" operator="containsText" text="Muy Baja">
      <formula>NOT(ISERROR(SEARCH("Muy Baja",K40)))</formula>
    </cfRule>
  </conditionalFormatting>
  <conditionalFormatting sqref="K40:K44">
    <cfRule type="containsText" dxfId="200" priority="260" operator="containsText" text="Muy Alta">
      <formula>NOT(ISERROR(SEARCH("Muy Alta",K40)))</formula>
    </cfRule>
    <cfRule type="containsText" dxfId="199" priority="261" operator="containsText" text="Alta">
      <formula>NOT(ISERROR(SEARCH("Alta",K40)))</formula>
    </cfRule>
  </conditionalFormatting>
  <conditionalFormatting sqref="L40:L44">
    <cfRule type="containsText" dxfId="198" priority="256" operator="containsText" text="Catastrófico">
      <formula>NOT(ISERROR(SEARCH("Catastrófico",L40)))</formula>
    </cfRule>
    <cfRule type="containsText" dxfId="197" priority="257" operator="containsText" text="Mayor">
      <formula>NOT(ISERROR(SEARCH("Mayor",L40)))</formula>
    </cfRule>
    <cfRule type="containsText" dxfId="196" priority="258" operator="containsText" text="Menor">
      <formula>NOT(ISERROR(SEARCH("Menor",L40)))</formula>
    </cfRule>
    <cfRule type="containsText" dxfId="195" priority="259" operator="containsText" text="Leve">
      <formula>NOT(ISERROR(SEARCH("Leve",L40)))</formula>
    </cfRule>
  </conditionalFormatting>
  <conditionalFormatting sqref="K45:L45">
    <cfRule type="containsText" dxfId="194" priority="250" operator="containsText" text="3- Moderado">
      <formula>NOT(ISERROR(SEARCH("3- Moderado",K45)))</formula>
    </cfRule>
    <cfRule type="containsText" dxfId="193" priority="251" operator="containsText" text="6- Moderado">
      <formula>NOT(ISERROR(SEARCH("6- Moderado",K45)))</formula>
    </cfRule>
    <cfRule type="containsText" dxfId="192" priority="252" operator="containsText" text="4- Moderado">
      <formula>NOT(ISERROR(SEARCH("4- Moderado",K45)))</formula>
    </cfRule>
    <cfRule type="containsText" dxfId="191" priority="253" operator="containsText" text="3- Bajo">
      <formula>NOT(ISERROR(SEARCH("3- Bajo",K45)))</formula>
    </cfRule>
    <cfRule type="containsText" dxfId="190" priority="254" operator="containsText" text="4- Bajo">
      <formula>NOT(ISERROR(SEARCH("4- Bajo",K45)))</formula>
    </cfRule>
    <cfRule type="containsText" dxfId="189" priority="255" operator="containsText" text="1- Bajo">
      <formula>NOT(ISERROR(SEARCH("1- Bajo",K45)))</formula>
    </cfRule>
  </conditionalFormatting>
  <conditionalFormatting sqref="H45:I45">
    <cfRule type="containsText" dxfId="188" priority="244" operator="containsText" text="3- Moderado">
      <formula>NOT(ISERROR(SEARCH("3- Moderado",H45)))</formula>
    </cfRule>
    <cfRule type="containsText" dxfId="187" priority="245" operator="containsText" text="6- Moderado">
      <formula>NOT(ISERROR(SEARCH("6- Moderado",H45)))</formula>
    </cfRule>
    <cfRule type="containsText" dxfId="186" priority="246" operator="containsText" text="4- Moderado">
      <formula>NOT(ISERROR(SEARCH("4- Moderado",H45)))</formula>
    </cfRule>
    <cfRule type="containsText" dxfId="185" priority="247" operator="containsText" text="3- Bajo">
      <formula>NOT(ISERROR(SEARCH("3- Bajo",H45)))</formula>
    </cfRule>
    <cfRule type="containsText" dxfId="184" priority="248" operator="containsText" text="4- Bajo">
      <formula>NOT(ISERROR(SEARCH("4- Bajo",H45)))</formula>
    </cfRule>
    <cfRule type="containsText" dxfId="183" priority="249" operator="containsText" text="1- Bajo">
      <formula>NOT(ISERROR(SEARCH("1- Bajo",H45)))</formula>
    </cfRule>
  </conditionalFormatting>
  <conditionalFormatting sqref="A45 C45:E45">
    <cfRule type="containsText" dxfId="182" priority="238" operator="containsText" text="3- Moderado">
      <formula>NOT(ISERROR(SEARCH("3- Moderado",A45)))</formula>
    </cfRule>
    <cfRule type="containsText" dxfId="181" priority="239" operator="containsText" text="6- Moderado">
      <formula>NOT(ISERROR(SEARCH("6- Moderado",A45)))</formula>
    </cfRule>
    <cfRule type="containsText" dxfId="180" priority="240" operator="containsText" text="4- Moderado">
      <formula>NOT(ISERROR(SEARCH("4- Moderado",A45)))</formula>
    </cfRule>
    <cfRule type="containsText" dxfId="179" priority="241" operator="containsText" text="3- Bajo">
      <formula>NOT(ISERROR(SEARCH("3- Bajo",A45)))</formula>
    </cfRule>
    <cfRule type="containsText" dxfId="178" priority="242" operator="containsText" text="4- Bajo">
      <formula>NOT(ISERROR(SEARCH("4- Bajo",A45)))</formula>
    </cfRule>
    <cfRule type="containsText" dxfId="177" priority="243" operator="containsText" text="1- Bajo">
      <formula>NOT(ISERROR(SEARCH("1- Bajo",A45)))</formula>
    </cfRule>
  </conditionalFormatting>
  <conditionalFormatting sqref="F45:G45">
    <cfRule type="containsText" dxfId="176" priority="232" operator="containsText" text="3- Moderado">
      <formula>NOT(ISERROR(SEARCH("3- Moderado",F45)))</formula>
    </cfRule>
    <cfRule type="containsText" dxfId="175" priority="233" operator="containsText" text="6- Moderado">
      <formula>NOT(ISERROR(SEARCH("6- Moderado",F45)))</formula>
    </cfRule>
    <cfRule type="containsText" dxfId="174" priority="234" operator="containsText" text="4- Moderado">
      <formula>NOT(ISERROR(SEARCH("4- Moderado",F45)))</formula>
    </cfRule>
    <cfRule type="containsText" dxfId="173" priority="235" operator="containsText" text="3- Bajo">
      <formula>NOT(ISERROR(SEARCH("3- Bajo",F45)))</formula>
    </cfRule>
    <cfRule type="containsText" dxfId="172" priority="236" operator="containsText" text="4- Bajo">
      <formula>NOT(ISERROR(SEARCH("4- Bajo",F45)))</formula>
    </cfRule>
    <cfRule type="containsText" dxfId="171" priority="237" operator="containsText" text="1- Bajo">
      <formula>NOT(ISERROR(SEARCH("1- Bajo",F45)))</formula>
    </cfRule>
  </conditionalFormatting>
  <conditionalFormatting sqref="J45:J49">
    <cfRule type="containsText" dxfId="170" priority="227" operator="containsText" text="Bajo">
      <formula>NOT(ISERROR(SEARCH("Bajo",J45)))</formula>
    </cfRule>
    <cfRule type="containsText" dxfId="169" priority="228" operator="containsText" text="Moderado">
      <formula>NOT(ISERROR(SEARCH("Moderado",J45)))</formula>
    </cfRule>
    <cfRule type="containsText" dxfId="168" priority="229" operator="containsText" text="Alto">
      <formula>NOT(ISERROR(SEARCH("Alto",J45)))</formula>
    </cfRule>
    <cfRule type="containsText" dxfId="167"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66" priority="202" operator="containsText" text="Moderado">
      <formula>NOT(ISERROR(SEARCH("Moderado",M45)))</formula>
    </cfRule>
    <cfRule type="containsText" dxfId="165" priority="222" operator="containsText" text="Bajo">
      <formula>NOT(ISERROR(SEARCH("Bajo",M45)))</formula>
    </cfRule>
    <cfRule type="containsText" dxfId="164" priority="223" operator="containsText" text="Moderado">
      <formula>NOT(ISERROR(SEARCH("Moderado",M45)))</formula>
    </cfRule>
    <cfRule type="containsText" dxfId="163" priority="224" operator="containsText" text="Alto">
      <formula>NOT(ISERROR(SEARCH("Alto",M45)))</formula>
    </cfRule>
    <cfRule type="containsText" dxfId="162"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61" priority="216" operator="containsText" text="3- Moderado">
      <formula>NOT(ISERROR(SEARCH("3- Moderado",N45)))</formula>
    </cfRule>
    <cfRule type="containsText" dxfId="160" priority="217" operator="containsText" text="6- Moderado">
      <formula>NOT(ISERROR(SEARCH("6- Moderado",N45)))</formula>
    </cfRule>
    <cfRule type="containsText" dxfId="159" priority="218" operator="containsText" text="4- Moderado">
      <formula>NOT(ISERROR(SEARCH("4- Moderado",N45)))</formula>
    </cfRule>
    <cfRule type="containsText" dxfId="158" priority="219" operator="containsText" text="3- Bajo">
      <formula>NOT(ISERROR(SEARCH("3- Bajo",N45)))</formula>
    </cfRule>
    <cfRule type="containsText" dxfId="157" priority="220" operator="containsText" text="4- Bajo">
      <formula>NOT(ISERROR(SEARCH("4- Bajo",N45)))</formula>
    </cfRule>
    <cfRule type="containsText" dxfId="156" priority="221" operator="containsText" text="1- Bajo">
      <formula>NOT(ISERROR(SEARCH("1- Bajo",N45)))</formula>
    </cfRule>
  </conditionalFormatting>
  <conditionalFormatting sqref="H45:H49">
    <cfRule type="containsText" dxfId="155" priority="203" operator="containsText" text="Muy Alta">
      <formula>NOT(ISERROR(SEARCH("Muy Alta",H45)))</formula>
    </cfRule>
    <cfRule type="containsText" dxfId="154" priority="204" operator="containsText" text="Alta">
      <formula>NOT(ISERROR(SEARCH("Alta",H45)))</formula>
    </cfRule>
    <cfRule type="containsText" dxfId="153" priority="205" operator="containsText" text="Muy Alta">
      <formula>NOT(ISERROR(SEARCH("Muy Alta",H45)))</formula>
    </cfRule>
    <cfRule type="containsText" dxfId="152" priority="210" operator="containsText" text="Muy Baja">
      <formula>NOT(ISERROR(SEARCH("Muy Baja",H45)))</formula>
    </cfRule>
    <cfRule type="containsText" dxfId="151" priority="211" operator="containsText" text="Baja">
      <formula>NOT(ISERROR(SEARCH("Baja",H45)))</formula>
    </cfRule>
    <cfRule type="containsText" dxfId="150" priority="212" operator="containsText" text="Media">
      <formula>NOT(ISERROR(SEARCH("Media",H45)))</formula>
    </cfRule>
    <cfRule type="containsText" dxfId="149" priority="213" operator="containsText" text="Alta">
      <formula>NOT(ISERROR(SEARCH("Alta",H45)))</formula>
    </cfRule>
    <cfRule type="containsText" dxfId="148" priority="215" operator="containsText" text="Muy Alta">
      <formula>NOT(ISERROR(SEARCH("Muy Alta",H45)))</formula>
    </cfRule>
  </conditionalFormatting>
  <conditionalFormatting sqref="I45:I49">
    <cfRule type="containsText" dxfId="147" priority="206" operator="containsText" text="Catastrófico">
      <formula>NOT(ISERROR(SEARCH("Catastrófico",I45)))</formula>
    </cfRule>
    <cfRule type="containsText" dxfId="146" priority="207" operator="containsText" text="Mayor">
      <formula>NOT(ISERROR(SEARCH("Mayor",I45)))</formula>
    </cfRule>
    <cfRule type="containsText" dxfId="145" priority="208" operator="containsText" text="Menor">
      <formula>NOT(ISERROR(SEARCH("Menor",I45)))</formula>
    </cfRule>
    <cfRule type="containsText" dxfId="144" priority="209" operator="containsText" text="Leve">
      <formula>NOT(ISERROR(SEARCH("Leve",I45)))</formula>
    </cfRule>
    <cfRule type="containsText" dxfId="143" priority="214" operator="containsText" text="Moderado">
      <formula>NOT(ISERROR(SEARCH("Moderado",I45)))</formula>
    </cfRule>
  </conditionalFormatting>
  <conditionalFormatting sqref="K45:K49">
    <cfRule type="containsText" dxfId="142" priority="201" operator="containsText" text="Media">
      <formula>NOT(ISERROR(SEARCH("Media",K45)))</formula>
    </cfRule>
  </conditionalFormatting>
  <conditionalFormatting sqref="L45:L49">
    <cfRule type="containsText" dxfId="141" priority="200" operator="containsText" text="Moderado">
      <formula>NOT(ISERROR(SEARCH("Moderado",L45)))</formula>
    </cfRule>
  </conditionalFormatting>
  <conditionalFormatting sqref="J45:J49">
    <cfRule type="containsText" dxfId="140" priority="199" operator="containsText" text="Moderado">
      <formula>NOT(ISERROR(SEARCH("Moderado",J45)))</formula>
    </cfRule>
  </conditionalFormatting>
  <conditionalFormatting sqref="J45:J49">
    <cfRule type="containsText" dxfId="139" priority="197" operator="containsText" text="Bajo">
      <formula>NOT(ISERROR(SEARCH("Bajo",J45)))</formula>
    </cfRule>
    <cfRule type="containsText" dxfId="138" priority="198" operator="containsText" text="Extremo">
      <formula>NOT(ISERROR(SEARCH("Extremo",J45)))</formula>
    </cfRule>
  </conditionalFormatting>
  <conditionalFormatting sqref="K45:K49">
    <cfRule type="containsText" dxfId="137" priority="195" operator="containsText" text="Baja">
      <formula>NOT(ISERROR(SEARCH("Baja",K45)))</formula>
    </cfRule>
    <cfRule type="containsText" dxfId="136" priority="196" operator="containsText" text="Muy Baja">
      <formula>NOT(ISERROR(SEARCH("Muy Baja",K45)))</formula>
    </cfRule>
  </conditionalFormatting>
  <conditionalFormatting sqref="K45:K49">
    <cfRule type="containsText" dxfId="135" priority="193" operator="containsText" text="Muy Alta">
      <formula>NOT(ISERROR(SEARCH("Muy Alta",K45)))</formula>
    </cfRule>
    <cfRule type="containsText" dxfId="134" priority="194" operator="containsText" text="Alta">
      <formula>NOT(ISERROR(SEARCH("Alta",K45)))</formula>
    </cfRule>
  </conditionalFormatting>
  <conditionalFormatting sqref="L45:L49">
    <cfRule type="containsText" dxfId="133" priority="189" operator="containsText" text="Catastrófico">
      <formula>NOT(ISERROR(SEARCH("Catastrófico",L45)))</formula>
    </cfRule>
    <cfRule type="containsText" dxfId="132" priority="190" operator="containsText" text="Mayor">
      <formula>NOT(ISERROR(SEARCH("Mayor",L45)))</formula>
    </cfRule>
    <cfRule type="containsText" dxfId="131" priority="191" operator="containsText" text="Menor">
      <formula>NOT(ISERROR(SEARCH("Menor",L45)))</formula>
    </cfRule>
    <cfRule type="containsText" dxfId="130" priority="192" operator="containsText" text="Leve">
      <formula>NOT(ISERROR(SEARCH("Leve",L45)))</formula>
    </cfRule>
  </conditionalFormatting>
  <conditionalFormatting sqref="K50:L50">
    <cfRule type="containsText" dxfId="129" priority="183" operator="containsText" text="3- Moderado">
      <formula>NOT(ISERROR(SEARCH("3- Moderado",K50)))</formula>
    </cfRule>
    <cfRule type="containsText" dxfId="128" priority="184" operator="containsText" text="6- Moderado">
      <formula>NOT(ISERROR(SEARCH("6- Moderado",K50)))</formula>
    </cfRule>
    <cfRule type="containsText" dxfId="127" priority="185" operator="containsText" text="4- Moderado">
      <formula>NOT(ISERROR(SEARCH("4- Moderado",K50)))</formula>
    </cfRule>
    <cfRule type="containsText" dxfId="126" priority="186" operator="containsText" text="3- Bajo">
      <formula>NOT(ISERROR(SEARCH("3- Bajo",K50)))</formula>
    </cfRule>
    <cfRule type="containsText" dxfId="125" priority="187" operator="containsText" text="4- Bajo">
      <formula>NOT(ISERROR(SEARCH("4- Bajo",K50)))</formula>
    </cfRule>
    <cfRule type="containsText" dxfId="124" priority="188" operator="containsText" text="1- Bajo">
      <formula>NOT(ISERROR(SEARCH("1- Bajo",K50)))</formula>
    </cfRule>
  </conditionalFormatting>
  <conditionalFormatting sqref="H50:I50">
    <cfRule type="containsText" dxfId="123" priority="177" operator="containsText" text="3- Moderado">
      <formula>NOT(ISERROR(SEARCH("3- Moderado",H50)))</formula>
    </cfRule>
    <cfRule type="containsText" dxfId="122" priority="178" operator="containsText" text="6- Moderado">
      <formula>NOT(ISERROR(SEARCH("6- Moderado",H50)))</formula>
    </cfRule>
    <cfRule type="containsText" dxfId="121" priority="179" operator="containsText" text="4- Moderado">
      <formula>NOT(ISERROR(SEARCH("4- Moderado",H50)))</formula>
    </cfRule>
    <cfRule type="containsText" dxfId="120" priority="180" operator="containsText" text="3- Bajo">
      <formula>NOT(ISERROR(SEARCH("3- Bajo",H50)))</formula>
    </cfRule>
    <cfRule type="containsText" dxfId="119" priority="181" operator="containsText" text="4- Bajo">
      <formula>NOT(ISERROR(SEARCH("4- Bajo",H50)))</formula>
    </cfRule>
    <cfRule type="containsText" dxfId="118" priority="182" operator="containsText" text="1- Bajo">
      <formula>NOT(ISERROR(SEARCH("1- Bajo",H50)))</formula>
    </cfRule>
  </conditionalFormatting>
  <conditionalFormatting sqref="A50 C50:E50">
    <cfRule type="containsText" dxfId="117" priority="171" operator="containsText" text="3- Moderado">
      <formula>NOT(ISERROR(SEARCH("3- Moderado",A50)))</formula>
    </cfRule>
    <cfRule type="containsText" dxfId="116" priority="172" operator="containsText" text="6- Moderado">
      <formula>NOT(ISERROR(SEARCH("6- Moderado",A50)))</formula>
    </cfRule>
    <cfRule type="containsText" dxfId="115" priority="173" operator="containsText" text="4- Moderado">
      <formula>NOT(ISERROR(SEARCH("4- Moderado",A50)))</formula>
    </cfRule>
    <cfRule type="containsText" dxfId="114" priority="174" operator="containsText" text="3- Bajo">
      <formula>NOT(ISERROR(SEARCH("3- Bajo",A50)))</formula>
    </cfRule>
    <cfRule type="containsText" dxfId="113" priority="175" operator="containsText" text="4- Bajo">
      <formula>NOT(ISERROR(SEARCH("4- Bajo",A50)))</formula>
    </cfRule>
    <cfRule type="containsText" dxfId="112" priority="176" operator="containsText" text="1- Bajo">
      <formula>NOT(ISERROR(SEARCH("1- Bajo",A50)))</formula>
    </cfRule>
  </conditionalFormatting>
  <conditionalFormatting sqref="F50:G50">
    <cfRule type="containsText" dxfId="111" priority="165" operator="containsText" text="3- Moderado">
      <formula>NOT(ISERROR(SEARCH("3- Moderado",F50)))</formula>
    </cfRule>
    <cfRule type="containsText" dxfId="110" priority="166" operator="containsText" text="6- Moderado">
      <formula>NOT(ISERROR(SEARCH("6- Moderado",F50)))</formula>
    </cfRule>
    <cfRule type="containsText" dxfId="109" priority="167" operator="containsText" text="4- Moderado">
      <formula>NOT(ISERROR(SEARCH("4- Moderado",F50)))</formula>
    </cfRule>
    <cfRule type="containsText" dxfId="108" priority="168" operator="containsText" text="3- Bajo">
      <formula>NOT(ISERROR(SEARCH("3- Bajo",F50)))</formula>
    </cfRule>
    <cfRule type="containsText" dxfId="107" priority="169" operator="containsText" text="4- Bajo">
      <formula>NOT(ISERROR(SEARCH("4- Bajo",F50)))</formula>
    </cfRule>
    <cfRule type="containsText" dxfId="106" priority="170" operator="containsText" text="1- Bajo">
      <formula>NOT(ISERROR(SEARCH("1- Bajo",F50)))</formula>
    </cfRule>
  </conditionalFormatting>
  <conditionalFormatting sqref="J50:J54">
    <cfRule type="containsText" dxfId="105" priority="160" operator="containsText" text="Bajo">
      <formula>NOT(ISERROR(SEARCH("Bajo",J50)))</formula>
    </cfRule>
    <cfRule type="containsText" dxfId="104" priority="161" operator="containsText" text="Moderado">
      <formula>NOT(ISERROR(SEARCH("Moderado",J50)))</formula>
    </cfRule>
    <cfRule type="containsText" dxfId="103" priority="162" operator="containsText" text="Alto">
      <formula>NOT(ISERROR(SEARCH("Alto",J50)))</formula>
    </cfRule>
    <cfRule type="containsText" dxfId="102"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01" priority="135" operator="containsText" text="Moderado">
      <formula>NOT(ISERROR(SEARCH("Moderado",M50)))</formula>
    </cfRule>
    <cfRule type="containsText" dxfId="100" priority="155" operator="containsText" text="Bajo">
      <formula>NOT(ISERROR(SEARCH("Bajo",M50)))</formula>
    </cfRule>
    <cfRule type="containsText" dxfId="99" priority="156" operator="containsText" text="Moderado">
      <formula>NOT(ISERROR(SEARCH("Moderado",M50)))</formula>
    </cfRule>
    <cfRule type="containsText" dxfId="98" priority="157" operator="containsText" text="Alto">
      <formula>NOT(ISERROR(SEARCH("Alto",M50)))</formula>
    </cfRule>
    <cfRule type="containsText" dxfId="97"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96" priority="149" operator="containsText" text="3- Moderado">
      <formula>NOT(ISERROR(SEARCH("3- Moderado",N50)))</formula>
    </cfRule>
    <cfRule type="containsText" dxfId="95" priority="150" operator="containsText" text="6- Moderado">
      <formula>NOT(ISERROR(SEARCH("6- Moderado",N50)))</formula>
    </cfRule>
    <cfRule type="containsText" dxfId="94" priority="151" operator="containsText" text="4- Moderado">
      <formula>NOT(ISERROR(SEARCH("4- Moderado",N50)))</formula>
    </cfRule>
    <cfRule type="containsText" dxfId="93" priority="152" operator="containsText" text="3- Bajo">
      <formula>NOT(ISERROR(SEARCH("3- Bajo",N50)))</formula>
    </cfRule>
    <cfRule type="containsText" dxfId="92" priority="153" operator="containsText" text="4- Bajo">
      <formula>NOT(ISERROR(SEARCH("4- Bajo",N50)))</formula>
    </cfRule>
    <cfRule type="containsText" dxfId="91" priority="154" operator="containsText" text="1- Bajo">
      <formula>NOT(ISERROR(SEARCH("1- Bajo",N50)))</formula>
    </cfRule>
  </conditionalFormatting>
  <conditionalFormatting sqref="H50:H54">
    <cfRule type="containsText" dxfId="90" priority="136" operator="containsText" text="Muy Alta">
      <formula>NOT(ISERROR(SEARCH("Muy Alta",H50)))</formula>
    </cfRule>
    <cfRule type="containsText" dxfId="89" priority="137" operator="containsText" text="Alta">
      <formula>NOT(ISERROR(SEARCH("Alta",H50)))</formula>
    </cfRule>
    <cfRule type="containsText" dxfId="88" priority="138" operator="containsText" text="Muy Alta">
      <formula>NOT(ISERROR(SEARCH("Muy Alta",H50)))</formula>
    </cfRule>
    <cfRule type="containsText" dxfId="87" priority="143" operator="containsText" text="Muy Baja">
      <formula>NOT(ISERROR(SEARCH("Muy Baja",H50)))</formula>
    </cfRule>
    <cfRule type="containsText" dxfId="86" priority="144" operator="containsText" text="Baja">
      <formula>NOT(ISERROR(SEARCH("Baja",H50)))</formula>
    </cfRule>
    <cfRule type="containsText" dxfId="85" priority="145" operator="containsText" text="Media">
      <formula>NOT(ISERROR(SEARCH("Media",H50)))</formula>
    </cfRule>
    <cfRule type="containsText" dxfId="84" priority="146" operator="containsText" text="Alta">
      <formula>NOT(ISERROR(SEARCH("Alta",H50)))</formula>
    </cfRule>
    <cfRule type="containsText" dxfId="83" priority="148" operator="containsText" text="Muy Alta">
      <formula>NOT(ISERROR(SEARCH("Muy Alta",H50)))</formula>
    </cfRule>
  </conditionalFormatting>
  <conditionalFormatting sqref="I50:I54">
    <cfRule type="containsText" dxfId="82" priority="139" operator="containsText" text="Catastrófico">
      <formula>NOT(ISERROR(SEARCH("Catastrófico",I50)))</formula>
    </cfRule>
    <cfRule type="containsText" dxfId="81" priority="140" operator="containsText" text="Mayor">
      <formula>NOT(ISERROR(SEARCH("Mayor",I50)))</formula>
    </cfRule>
    <cfRule type="containsText" dxfId="80" priority="141" operator="containsText" text="Menor">
      <formula>NOT(ISERROR(SEARCH("Menor",I50)))</formula>
    </cfRule>
    <cfRule type="containsText" dxfId="79" priority="142" operator="containsText" text="Leve">
      <formula>NOT(ISERROR(SEARCH("Leve",I50)))</formula>
    </cfRule>
    <cfRule type="containsText" dxfId="78" priority="147" operator="containsText" text="Moderado">
      <formula>NOT(ISERROR(SEARCH("Moderado",I50)))</formula>
    </cfRule>
  </conditionalFormatting>
  <conditionalFormatting sqref="K50:K54">
    <cfRule type="containsText" dxfId="77" priority="134" operator="containsText" text="Media">
      <formula>NOT(ISERROR(SEARCH("Media",K50)))</formula>
    </cfRule>
  </conditionalFormatting>
  <conditionalFormatting sqref="L50:L54">
    <cfRule type="containsText" dxfId="76" priority="133" operator="containsText" text="Moderado">
      <formula>NOT(ISERROR(SEARCH("Moderado",L50)))</formula>
    </cfRule>
  </conditionalFormatting>
  <conditionalFormatting sqref="J50:J54">
    <cfRule type="containsText" dxfId="75" priority="132" operator="containsText" text="Moderado">
      <formula>NOT(ISERROR(SEARCH("Moderado",J50)))</formula>
    </cfRule>
  </conditionalFormatting>
  <conditionalFormatting sqref="J50:J54">
    <cfRule type="containsText" dxfId="74" priority="130" operator="containsText" text="Bajo">
      <formula>NOT(ISERROR(SEARCH("Bajo",J50)))</formula>
    </cfRule>
    <cfRule type="containsText" dxfId="73" priority="131" operator="containsText" text="Extremo">
      <formula>NOT(ISERROR(SEARCH("Extremo",J50)))</formula>
    </cfRule>
  </conditionalFormatting>
  <conditionalFormatting sqref="K50:K54">
    <cfRule type="containsText" dxfId="72" priority="128" operator="containsText" text="Baja">
      <formula>NOT(ISERROR(SEARCH("Baja",K50)))</formula>
    </cfRule>
    <cfRule type="containsText" dxfId="71" priority="129" operator="containsText" text="Muy Baja">
      <formula>NOT(ISERROR(SEARCH("Muy Baja",K50)))</formula>
    </cfRule>
  </conditionalFormatting>
  <conditionalFormatting sqref="K50:K54">
    <cfRule type="containsText" dxfId="70" priority="126" operator="containsText" text="Muy Alta">
      <formula>NOT(ISERROR(SEARCH("Muy Alta",K50)))</formula>
    </cfRule>
    <cfRule type="containsText" dxfId="69" priority="127" operator="containsText" text="Alta">
      <formula>NOT(ISERROR(SEARCH("Alta",K50)))</formula>
    </cfRule>
  </conditionalFormatting>
  <conditionalFormatting sqref="L50:L54">
    <cfRule type="containsText" dxfId="68" priority="122" operator="containsText" text="Catastrófico">
      <formula>NOT(ISERROR(SEARCH("Catastrófico",L50)))</formula>
    </cfRule>
    <cfRule type="containsText" dxfId="67" priority="123" operator="containsText" text="Mayor">
      <formula>NOT(ISERROR(SEARCH("Mayor",L50)))</formula>
    </cfRule>
    <cfRule type="containsText" dxfId="66" priority="124" operator="containsText" text="Menor">
      <formula>NOT(ISERROR(SEARCH("Menor",L50)))</formula>
    </cfRule>
    <cfRule type="containsText" dxfId="65" priority="125" operator="containsText" text="Leve">
      <formula>NOT(ISERROR(SEARCH("Leve",L50)))</formula>
    </cfRule>
  </conditionalFormatting>
  <conditionalFormatting sqref="K55:L55">
    <cfRule type="containsText" dxfId="64" priority="116" operator="containsText" text="3- Moderado">
      <formula>NOT(ISERROR(SEARCH("3- Moderado",K55)))</formula>
    </cfRule>
    <cfRule type="containsText" dxfId="63" priority="117" operator="containsText" text="6- Moderado">
      <formula>NOT(ISERROR(SEARCH("6- Moderado",K55)))</formula>
    </cfRule>
    <cfRule type="containsText" dxfId="62" priority="118" operator="containsText" text="4- Moderado">
      <formula>NOT(ISERROR(SEARCH("4- Moderado",K55)))</formula>
    </cfRule>
    <cfRule type="containsText" dxfId="61" priority="119" operator="containsText" text="3- Bajo">
      <formula>NOT(ISERROR(SEARCH("3- Bajo",K55)))</formula>
    </cfRule>
    <cfRule type="containsText" dxfId="60" priority="120" operator="containsText" text="4- Bajo">
      <formula>NOT(ISERROR(SEARCH("4- Bajo",K55)))</formula>
    </cfRule>
    <cfRule type="containsText" dxfId="59" priority="121" operator="containsText" text="1- Bajo">
      <formula>NOT(ISERROR(SEARCH("1- Bajo",K55)))</formula>
    </cfRule>
  </conditionalFormatting>
  <conditionalFormatting sqref="H55:I55">
    <cfRule type="containsText" dxfId="58" priority="110" operator="containsText" text="3- Moderado">
      <formula>NOT(ISERROR(SEARCH("3- Moderado",H55)))</formula>
    </cfRule>
    <cfRule type="containsText" dxfId="57" priority="111" operator="containsText" text="6- Moderado">
      <formula>NOT(ISERROR(SEARCH("6- Moderado",H55)))</formula>
    </cfRule>
    <cfRule type="containsText" dxfId="56" priority="112" operator="containsText" text="4- Moderado">
      <formula>NOT(ISERROR(SEARCH("4- Moderado",H55)))</formula>
    </cfRule>
    <cfRule type="containsText" dxfId="55" priority="113" operator="containsText" text="3- Bajo">
      <formula>NOT(ISERROR(SEARCH("3- Bajo",H55)))</formula>
    </cfRule>
    <cfRule type="containsText" dxfId="54" priority="114" operator="containsText" text="4- Bajo">
      <formula>NOT(ISERROR(SEARCH("4- Bajo",H55)))</formula>
    </cfRule>
    <cfRule type="containsText" dxfId="53" priority="115" operator="containsText" text="1- Bajo">
      <formula>NOT(ISERROR(SEARCH("1- Bajo",H55)))</formula>
    </cfRule>
  </conditionalFormatting>
  <conditionalFormatting sqref="A55 C55:E55">
    <cfRule type="containsText" dxfId="52" priority="104" operator="containsText" text="3- Moderado">
      <formula>NOT(ISERROR(SEARCH("3- Moderado",A55)))</formula>
    </cfRule>
    <cfRule type="containsText" dxfId="51" priority="105" operator="containsText" text="6- Moderado">
      <formula>NOT(ISERROR(SEARCH("6- Moderado",A55)))</formula>
    </cfRule>
    <cfRule type="containsText" dxfId="50" priority="106" operator="containsText" text="4- Moderado">
      <formula>NOT(ISERROR(SEARCH("4- Moderado",A55)))</formula>
    </cfRule>
    <cfRule type="containsText" dxfId="49" priority="107" operator="containsText" text="3- Bajo">
      <formula>NOT(ISERROR(SEARCH("3- Bajo",A55)))</formula>
    </cfRule>
    <cfRule type="containsText" dxfId="48" priority="108" operator="containsText" text="4- Bajo">
      <formula>NOT(ISERROR(SEARCH("4- Bajo",A55)))</formula>
    </cfRule>
    <cfRule type="containsText" dxfId="47" priority="109" operator="containsText" text="1- Bajo">
      <formula>NOT(ISERROR(SEARCH("1- Bajo",A55)))</formula>
    </cfRule>
  </conditionalFormatting>
  <conditionalFormatting sqref="F55:G55">
    <cfRule type="containsText" dxfId="46" priority="98" operator="containsText" text="3- Moderado">
      <formula>NOT(ISERROR(SEARCH("3- Moderado",F55)))</formula>
    </cfRule>
    <cfRule type="containsText" dxfId="45" priority="99" operator="containsText" text="6- Moderado">
      <formula>NOT(ISERROR(SEARCH("6- Moderado",F55)))</formula>
    </cfRule>
    <cfRule type="containsText" dxfId="44" priority="100" operator="containsText" text="4- Moderado">
      <formula>NOT(ISERROR(SEARCH("4- Moderado",F55)))</formula>
    </cfRule>
    <cfRule type="containsText" dxfId="43" priority="101" operator="containsText" text="3- Bajo">
      <formula>NOT(ISERROR(SEARCH("3- Bajo",F55)))</formula>
    </cfRule>
    <cfRule type="containsText" dxfId="42" priority="102" operator="containsText" text="4- Bajo">
      <formula>NOT(ISERROR(SEARCH("4- Bajo",F55)))</formula>
    </cfRule>
    <cfRule type="containsText" dxfId="41" priority="103" operator="containsText" text="1- Bajo">
      <formula>NOT(ISERROR(SEARCH("1- Bajo",F55)))</formula>
    </cfRule>
  </conditionalFormatting>
  <conditionalFormatting sqref="J55:J59">
    <cfRule type="containsText" dxfId="40" priority="93" operator="containsText" text="Bajo">
      <formula>NOT(ISERROR(SEARCH("Bajo",J55)))</formula>
    </cfRule>
    <cfRule type="containsText" dxfId="39" priority="94" operator="containsText" text="Moderado">
      <formula>NOT(ISERROR(SEARCH("Moderado",J55)))</formula>
    </cfRule>
    <cfRule type="containsText" dxfId="38" priority="95" operator="containsText" text="Alto">
      <formula>NOT(ISERROR(SEARCH("Alto",J55)))</formula>
    </cfRule>
    <cfRule type="containsText" dxfId="37"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36" priority="68" operator="containsText" text="Moderado">
      <formula>NOT(ISERROR(SEARCH("Moderado",M55)))</formula>
    </cfRule>
    <cfRule type="containsText" dxfId="35" priority="88" operator="containsText" text="Bajo">
      <formula>NOT(ISERROR(SEARCH("Bajo",M55)))</formula>
    </cfRule>
    <cfRule type="containsText" dxfId="34" priority="89" operator="containsText" text="Moderado">
      <formula>NOT(ISERROR(SEARCH("Moderado",M55)))</formula>
    </cfRule>
    <cfRule type="containsText" dxfId="33" priority="90" operator="containsText" text="Alto">
      <formula>NOT(ISERROR(SEARCH("Alto",M55)))</formula>
    </cfRule>
    <cfRule type="containsText" dxfId="32"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31" priority="82" operator="containsText" text="3- Moderado">
      <formula>NOT(ISERROR(SEARCH("3- Moderado",N55)))</formula>
    </cfRule>
    <cfRule type="containsText" dxfId="30" priority="83" operator="containsText" text="6- Moderado">
      <formula>NOT(ISERROR(SEARCH("6- Moderado",N55)))</formula>
    </cfRule>
    <cfRule type="containsText" dxfId="29" priority="84" operator="containsText" text="4- Moderado">
      <formula>NOT(ISERROR(SEARCH("4- Moderado",N55)))</formula>
    </cfRule>
    <cfRule type="containsText" dxfId="28" priority="85" operator="containsText" text="3- Bajo">
      <formula>NOT(ISERROR(SEARCH("3- Bajo",N55)))</formula>
    </cfRule>
    <cfRule type="containsText" dxfId="27" priority="86" operator="containsText" text="4- Bajo">
      <formula>NOT(ISERROR(SEARCH("4- Bajo",N55)))</formula>
    </cfRule>
    <cfRule type="containsText" dxfId="26" priority="87" operator="containsText" text="1- Bajo">
      <formula>NOT(ISERROR(SEARCH("1- Bajo",N55)))</formula>
    </cfRule>
  </conditionalFormatting>
  <conditionalFormatting sqref="H55:H59">
    <cfRule type="containsText" dxfId="25" priority="69" operator="containsText" text="Muy Alta">
      <formula>NOT(ISERROR(SEARCH("Muy Alta",H55)))</formula>
    </cfRule>
    <cfRule type="containsText" dxfId="24" priority="70" operator="containsText" text="Alta">
      <formula>NOT(ISERROR(SEARCH("Alta",H55)))</formula>
    </cfRule>
    <cfRule type="containsText" dxfId="23" priority="71" operator="containsText" text="Muy Alta">
      <formula>NOT(ISERROR(SEARCH("Muy Alta",H55)))</formula>
    </cfRule>
    <cfRule type="containsText" dxfId="22" priority="76" operator="containsText" text="Muy Baja">
      <formula>NOT(ISERROR(SEARCH("Muy Baja",H55)))</formula>
    </cfRule>
    <cfRule type="containsText" dxfId="21" priority="77" operator="containsText" text="Baja">
      <formula>NOT(ISERROR(SEARCH("Baja",H55)))</formula>
    </cfRule>
    <cfRule type="containsText" dxfId="20" priority="78" operator="containsText" text="Media">
      <formula>NOT(ISERROR(SEARCH("Media",H55)))</formula>
    </cfRule>
    <cfRule type="containsText" dxfId="19" priority="79" operator="containsText" text="Alta">
      <formula>NOT(ISERROR(SEARCH("Alta",H55)))</formula>
    </cfRule>
    <cfRule type="containsText" dxfId="18" priority="81" operator="containsText" text="Muy Alta">
      <formula>NOT(ISERROR(SEARCH("Muy Alta",H55)))</formula>
    </cfRule>
  </conditionalFormatting>
  <conditionalFormatting sqref="I55:I59">
    <cfRule type="containsText" dxfId="17" priority="72" operator="containsText" text="Catastrófico">
      <formula>NOT(ISERROR(SEARCH("Catastrófico",I55)))</formula>
    </cfRule>
    <cfRule type="containsText" dxfId="16" priority="73" operator="containsText" text="Mayor">
      <formula>NOT(ISERROR(SEARCH("Mayor",I55)))</formula>
    </cfRule>
    <cfRule type="containsText" dxfId="15" priority="74" operator="containsText" text="Menor">
      <formula>NOT(ISERROR(SEARCH("Menor",I55)))</formula>
    </cfRule>
    <cfRule type="containsText" dxfId="14" priority="75" operator="containsText" text="Leve">
      <formula>NOT(ISERROR(SEARCH("Leve",I55)))</formula>
    </cfRule>
    <cfRule type="containsText" dxfId="13" priority="80" operator="containsText" text="Moderado">
      <formula>NOT(ISERROR(SEARCH("Moderado",I55)))</formula>
    </cfRule>
  </conditionalFormatting>
  <conditionalFormatting sqref="K55:K59">
    <cfRule type="containsText" dxfId="12" priority="67" operator="containsText" text="Media">
      <formula>NOT(ISERROR(SEARCH("Media",K55)))</formula>
    </cfRule>
  </conditionalFormatting>
  <conditionalFormatting sqref="L55:L59">
    <cfRule type="containsText" dxfId="11" priority="66" operator="containsText" text="Moderado">
      <formula>NOT(ISERROR(SEARCH("Moderado",L55)))</formula>
    </cfRule>
  </conditionalFormatting>
  <conditionalFormatting sqref="J55:J59">
    <cfRule type="containsText" dxfId="10" priority="65" operator="containsText" text="Moderado">
      <formula>NOT(ISERROR(SEARCH("Moderado",J55)))</formula>
    </cfRule>
  </conditionalFormatting>
  <conditionalFormatting sqref="J55:J59">
    <cfRule type="containsText" dxfId="9" priority="63" operator="containsText" text="Bajo">
      <formula>NOT(ISERROR(SEARCH("Bajo",J55)))</formula>
    </cfRule>
    <cfRule type="containsText" dxfId="8" priority="64" operator="containsText" text="Extremo">
      <formula>NOT(ISERROR(SEARCH("Extremo",J55)))</formula>
    </cfRule>
  </conditionalFormatting>
  <conditionalFormatting sqref="K55:K59">
    <cfRule type="containsText" dxfId="7" priority="61" operator="containsText" text="Baja">
      <formula>NOT(ISERROR(SEARCH("Baja",K55)))</formula>
    </cfRule>
    <cfRule type="containsText" dxfId="6" priority="62" operator="containsText" text="Muy Baja">
      <formula>NOT(ISERROR(SEARCH("Muy Baja",K55)))</formula>
    </cfRule>
  </conditionalFormatting>
  <conditionalFormatting sqref="K55:K59">
    <cfRule type="containsText" dxfId="5" priority="59" operator="containsText" text="Muy Alta">
      <formula>NOT(ISERROR(SEARCH("Muy Alta",K55)))</formula>
    </cfRule>
    <cfRule type="containsText" dxfId="4" priority="60" operator="containsText" text="Alta">
      <formula>NOT(ISERROR(SEARCH("Alta",K55)))</formula>
    </cfRule>
  </conditionalFormatting>
  <conditionalFormatting sqref="L55:L59">
    <cfRule type="containsText" dxfId="3" priority="55" operator="containsText" text="Catastrófico">
      <formula>NOT(ISERROR(SEARCH("Catastrófico",L55)))</formula>
    </cfRule>
    <cfRule type="containsText" dxfId="2" priority="56" operator="containsText" text="Mayor">
      <formula>NOT(ISERROR(SEARCH("Mayor",L55)))</formula>
    </cfRule>
    <cfRule type="containsText" dxfId="1" priority="57" operator="containsText" text="Menor">
      <formula>NOT(ISERROR(SEARCH("Menor",L55)))</formula>
    </cfRule>
    <cfRule type="containsText" dxfId="0"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73"/>
  <sheetViews>
    <sheetView topLeftCell="A4" zoomScale="78" zoomScaleNormal="78" workbookViewId="0">
      <selection activeCell="G7" sqref="G7"/>
    </sheetView>
  </sheetViews>
  <sheetFormatPr baseColWidth="10" defaultColWidth="10.5703125" defaultRowHeight="14.25"/>
  <cols>
    <col min="1" max="1" width="44.42578125" style="107" customWidth="1"/>
    <col min="2" max="2" width="15.5703125" style="108" customWidth="1"/>
    <col min="3" max="3" width="39.42578125" style="87" customWidth="1"/>
    <col min="4" max="4" width="24.140625" style="108" customWidth="1"/>
    <col min="5" max="5" width="46.5703125" style="87" customWidth="1"/>
    <col min="6" max="16384" width="10.5703125" style="87"/>
  </cols>
  <sheetData>
    <row r="1" spans="1:8" ht="12.75" customHeight="1">
      <c r="A1" s="99"/>
      <c r="B1" s="291" t="s">
        <v>187</v>
      </c>
      <c r="C1" s="291"/>
      <c r="D1" s="291"/>
      <c r="E1" s="100"/>
      <c r="F1" s="99"/>
      <c r="G1" s="99"/>
      <c r="H1" s="99"/>
    </row>
    <row r="2" spans="1:8" ht="12.75" customHeight="1">
      <c r="A2" s="99"/>
      <c r="B2" s="291" t="s">
        <v>197</v>
      </c>
      <c r="C2" s="291"/>
      <c r="D2" s="291"/>
      <c r="E2" s="100"/>
      <c r="F2" s="99"/>
      <c r="G2" s="99"/>
      <c r="H2" s="99"/>
    </row>
    <row r="3" spans="1:8" ht="12.75" customHeight="1">
      <c r="A3" s="99"/>
      <c r="B3" s="170"/>
      <c r="C3" s="170"/>
      <c r="D3" s="170"/>
      <c r="E3" s="100"/>
      <c r="F3" s="99"/>
      <c r="G3" s="99"/>
      <c r="H3" s="99"/>
    </row>
    <row r="4" spans="1:8" ht="12.75" customHeight="1">
      <c r="A4" s="99"/>
      <c r="B4" s="170"/>
      <c r="C4" s="170"/>
      <c r="D4" s="170"/>
      <c r="E4" s="100"/>
      <c r="F4" s="99"/>
      <c r="G4" s="99"/>
      <c r="H4" s="99"/>
    </row>
    <row r="5" spans="1:8" ht="54.75" customHeight="1">
      <c r="A5" s="101" t="s">
        <v>334</v>
      </c>
      <c r="B5" s="292" t="s">
        <v>557</v>
      </c>
      <c r="C5" s="292"/>
      <c r="D5" s="101" t="s">
        <v>198</v>
      </c>
      <c r="E5" s="230" t="s">
        <v>440</v>
      </c>
    </row>
    <row r="6" spans="1:8" ht="16.7" customHeight="1">
      <c r="A6" s="93"/>
      <c r="B6" s="94"/>
      <c r="C6" s="94"/>
      <c r="D6" s="93"/>
      <c r="E6" s="92"/>
    </row>
    <row r="7" spans="1:8" ht="54.75" customHeight="1">
      <c r="A7" s="102" t="s">
        <v>335</v>
      </c>
      <c r="B7" s="293" t="s">
        <v>558</v>
      </c>
      <c r="C7" s="293"/>
      <c r="D7" s="293"/>
      <c r="E7" s="293"/>
    </row>
    <row r="8" spans="1:8" ht="13.35" customHeight="1">
      <c r="A8" s="103"/>
      <c r="B8" s="103"/>
      <c r="D8" s="104"/>
      <c r="E8" s="104"/>
    </row>
    <row r="9" spans="1:8" ht="21" customHeight="1">
      <c r="A9" s="103" t="s">
        <v>199</v>
      </c>
      <c r="B9" s="175" t="s">
        <v>336</v>
      </c>
      <c r="C9" s="176"/>
      <c r="D9" s="177"/>
      <c r="E9" s="177"/>
    </row>
    <row r="10" spans="1:8" ht="70.5" customHeight="1">
      <c r="A10" s="103"/>
      <c r="B10" s="294" t="s">
        <v>438</v>
      </c>
      <c r="C10" s="295"/>
      <c r="D10" s="295"/>
      <c r="E10" s="295"/>
    </row>
    <row r="11" spans="1:8" s="105" customFormat="1" ht="12.75">
      <c r="A11" s="288" t="s">
        <v>200</v>
      </c>
      <c r="B11" s="289"/>
      <c r="C11" s="289"/>
      <c r="D11" s="289"/>
      <c r="E11" s="290"/>
    </row>
    <row r="12" spans="1:8" s="105" customFormat="1" ht="12.75" customHeight="1">
      <c r="A12" s="247" t="s">
        <v>481</v>
      </c>
      <c r="B12" s="247" t="s">
        <v>201</v>
      </c>
      <c r="C12" s="248" t="s">
        <v>202</v>
      </c>
      <c r="D12" s="248" t="s">
        <v>203</v>
      </c>
      <c r="E12" s="248" t="s">
        <v>204</v>
      </c>
    </row>
    <row r="13" spans="1:8" s="105" customFormat="1" ht="12.75" customHeight="1">
      <c r="A13" s="249"/>
      <c r="B13" s="249"/>
      <c r="C13" s="250"/>
      <c r="D13" s="250"/>
      <c r="E13" s="250"/>
    </row>
    <row r="14" spans="1:8" s="105" customFormat="1" ht="99.75" customHeight="1">
      <c r="A14" s="280" t="s">
        <v>205</v>
      </c>
      <c r="B14" s="206">
        <v>1</v>
      </c>
      <c r="C14" s="217" t="s">
        <v>482</v>
      </c>
      <c r="D14" s="206">
        <v>1</v>
      </c>
      <c r="E14" s="218" t="s">
        <v>408</v>
      </c>
    </row>
    <row r="15" spans="1:8" s="105" customFormat="1" ht="89.25">
      <c r="A15" s="281"/>
      <c r="B15" s="206"/>
      <c r="C15" s="217"/>
      <c r="D15" s="206">
        <v>2</v>
      </c>
      <c r="E15" s="251" t="s">
        <v>483</v>
      </c>
    </row>
    <row r="16" spans="1:8" s="105" customFormat="1" ht="50.25" customHeight="1">
      <c r="A16" s="246" t="s">
        <v>206</v>
      </c>
      <c r="B16" s="206">
        <v>2</v>
      </c>
      <c r="C16" s="217" t="s">
        <v>484</v>
      </c>
      <c r="D16" s="206">
        <v>3</v>
      </c>
      <c r="E16" s="219" t="s">
        <v>409</v>
      </c>
    </row>
    <row r="17" spans="1:7" s="105" customFormat="1" ht="25.5">
      <c r="A17" s="286" t="s">
        <v>337</v>
      </c>
      <c r="B17" s="206">
        <v>3</v>
      </c>
      <c r="C17" s="217" t="s">
        <v>410</v>
      </c>
      <c r="D17" s="206">
        <v>4</v>
      </c>
      <c r="E17" s="217" t="s">
        <v>411</v>
      </c>
    </row>
    <row r="18" spans="1:7" s="105" customFormat="1" ht="99.75" customHeight="1">
      <c r="A18" s="287"/>
      <c r="B18" s="206">
        <v>4</v>
      </c>
      <c r="C18" s="252" t="s">
        <v>485</v>
      </c>
      <c r="D18" s="206">
        <v>5</v>
      </c>
      <c r="E18" s="181" t="s">
        <v>486</v>
      </c>
      <c r="G18" s="179"/>
    </row>
    <row r="19" spans="1:7" s="105" customFormat="1" ht="38.25">
      <c r="A19" s="287"/>
      <c r="B19" s="206">
        <v>5</v>
      </c>
      <c r="C19" s="252" t="s">
        <v>487</v>
      </c>
      <c r="D19" s="206">
        <v>6</v>
      </c>
      <c r="E19" s="251" t="s">
        <v>488</v>
      </c>
      <c r="G19" s="179"/>
    </row>
    <row r="20" spans="1:7" s="106" customFormat="1" ht="25.5">
      <c r="A20" s="287"/>
      <c r="B20" s="206">
        <v>6</v>
      </c>
      <c r="C20" s="181" t="s">
        <v>489</v>
      </c>
      <c r="D20" s="206"/>
      <c r="E20" s="217"/>
    </row>
    <row r="21" spans="1:7" s="105" customFormat="1" ht="25.5">
      <c r="A21" s="287"/>
      <c r="B21" s="206">
        <v>7</v>
      </c>
      <c r="C21" s="181" t="s">
        <v>490</v>
      </c>
      <c r="D21" s="206"/>
      <c r="E21" s="217"/>
    </row>
    <row r="22" spans="1:7" s="105" customFormat="1" ht="25.5">
      <c r="A22" s="287"/>
      <c r="B22" s="206">
        <v>8</v>
      </c>
      <c r="C22" s="181" t="s">
        <v>491</v>
      </c>
      <c r="D22" s="206"/>
      <c r="E22" s="217"/>
    </row>
    <row r="23" spans="1:7" s="105" customFormat="1" ht="25.5">
      <c r="A23" s="287"/>
      <c r="B23" s="206">
        <v>9</v>
      </c>
      <c r="C23" s="253" t="s">
        <v>492</v>
      </c>
      <c r="D23" s="206"/>
      <c r="E23" s="254"/>
    </row>
    <row r="24" spans="1:7" s="105" customFormat="1" ht="38.25" customHeight="1">
      <c r="A24" s="280" t="s">
        <v>338</v>
      </c>
      <c r="B24" s="206">
        <v>10</v>
      </c>
      <c r="C24" s="217" t="s">
        <v>493</v>
      </c>
      <c r="D24" s="206">
        <v>7</v>
      </c>
      <c r="E24" s="181" t="s">
        <v>494</v>
      </c>
    </row>
    <row r="25" spans="1:7" s="105" customFormat="1" ht="76.5">
      <c r="A25" s="281"/>
      <c r="B25" s="206">
        <v>11</v>
      </c>
      <c r="C25" s="217" t="s">
        <v>495</v>
      </c>
      <c r="D25" s="206"/>
      <c r="E25" s="219"/>
    </row>
    <row r="26" spans="1:7" s="105" customFormat="1" ht="25.5">
      <c r="A26" s="281"/>
      <c r="B26" s="206">
        <v>12</v>
      </c>
      <c r="C26" s="217" t="s">
        <v>496</v>
      </c>
      <c r="D26" s="206"/>
      <c r="E26" s="219"/>
    </row>
    <row r="27" spans="1:7" s="105" customFormat="1" ht="25.5">
      <c r="A27" s="281"/>
      <c r="B27" s="206">
        <v>13</v>
      </c>
      <c r="C27" s="217" t="s">
        <v>497</v>
      </c>
      <c r="D27" s="206"/>
      <c r="E27" s="219"/>
    </row>
    <row r="28" spans="1:7" s="105" customFormat="1" ht="25.5" customHeight="1">
      <c r="A28" s="282"/>
      <c r="B28" s="206">
        <v>14</v>
      </c>
      <c r="C28" s="217" t="s">
        <v>498</v>
      </c>
      <c r="D28" s="206"/>
      <c r="E28" s="219"/>
    </row>
    <row r="29" spans="1:7" s="105" customFormat="1" ht="25.5">
      <c r="A29" s="178" t="s">
        <v>414</v>
      </c>
      <c r="B29" s="206">
        <v>15</v>
      </c>
      <c r="C29" s="217" t="s">
        <v>415</v>
      </c>
      <c r="D29" s="206">
        <v>8</v>
      </c>
      <c r="E29" s="219" t="s">
        <v>412</v>
      </c>
    </row>
    <row r="30" spans="1:7">
      <c r="A30" s="280" t="s">
        <v>413</v>
      </c>
      <c r="B30" s="206">
        <v>16</v>
      </c>
      <c r="C30" s="217" t="s">
        <v>499</v>
      </c>
      <c r="D30" s="206">
        <v>9</v>
      </c>
      <c r="E30" s="219" t="s">
        <v>500</v>
      </c>
    </row>
    <row r="31" spans="1:7" ht="49.5" customHeight="1">
      <c r="A31" s="281"/>
      <c r="B31" s="206">
        <v>17</v>
      </c>
      <c r="C31" s="217" t="s">
        <v>501</v>
      </c>
      <c r="D31" s="206"/>
      <c r="E31" s="219"/>
    </row>
    <row r="32" spans="1:7" ht="38.25">
      <c r="A32" s="281"/>
      <c r="B32" s="206">
        <v>18</v>
      </c>
      <c r="C32" s="217" t="s">
        <v>502</v>
      </c>
      <c r="D32" s="206"/>
      <c r="E32" s="219"/>
    </row>
    <row r="33" spans="1:5">
      <c r="A33" s="288" t="s">
        <v>207</v>
      </c>
      <c r="B33" s="289"/>
      <c r="C33" s="289"/>
      <c r="D33" s="289"/>
      <c r="E33" s="290"/>
    </row>
    <row r="34" spans="1:5">
      <c r="A34" s="255" t="s">
        <v>481</v>
      </c>
      <c r="B34" s="256" t="s">
        <v>201</v>
      </c>
      <c r="C34" s="257" t="s">
        <v>208</v>
      </c>
      <c r="D34" s="257" t="s">
        <v>203</v>
      </c>
      <c r="E34" s="257" t="s">
        <v>437</v>
      </c>
    </row>
    <row r="35" spans="1:5" ht="25.5">
      <c r="A35" s="284" t="s">
        <v>416</v>
      </c>
      <c r="B35" s="206">
        <v>1</v>
      </c>
      <c r="C35" s="217" t="s">
        <v>503</v>
      </c>
      <c r="D35" s="206">
        <v>1</v>
      </c>
      <c r="E35" s="219" t="s">
        <v>504</v>
      </c>
    </row>
    <row r="36" spans="1:5" ht="38.25">
      <c r="A36" s="285"/>
      <c r="B36" s="206">
        <v>2</v>
      </c>
      <c r="C36" s="258" t="s">
        <v>505</v>
      </c>
      <c r="D36" s="206">
        <v>2</v>
      </c>
      <c r="E36" s="219" t="s">
        <v>506</v>
      </c>
    </row>
    <row r="37" spans="1:5" ht="25.5">
      <c r="A37" s="285"/>
      <c r="B37" s="206"/>
      <c r="C37" s="217"/>
      <c r="D37" s="206">
        <v>3</v>
      </c>
      <c r="E37" s="219" t="s">
        <v>507</v>
      </c>
    </row>
    <row r="38" spans="1:5" ht="38.25">
      <c r="A38" s="285"/>
      <c r="B38" s="206"/>
      <c r="C38" s="217"/>
      <c r="D38" s="206">
        <v>4</v>
      </c>
      <c r="E38" s="219" t="s">
        <v>508</v>
      </c>
    </row>
    <row r="39" spans="1:5">
      <c r="A39" s="285"/>
      <c r="B39" s="206"/>
      <c r="C39" s="217"/>
      <c r="D39" s="206">
        <v>5</v>
      </c>
      <c r="E39" s="219" t="s">
        <v>509</v>
      </c>
    </row>
    <row r="40" spans="1:5" ht="38.25">
      <c r="A40" s="284" t="s">
        <v>209</v>
      </c>
      <c r="B40" s="206">
        <v>3</v>
      </c>
      <c r="C40" s="217" t="s">
        <v>417</v>
      </c>
      <c r="D40" s="206">
        <v>6</v>
      </c>
      <c r="E40" s="259" t="s">
        <v>510</v>
      </c>
    </row>
    <row r="41" spans="1:5" ht="38.25">
      <c r="A41" s="285"/>
      <c r="B41" s="206"/>
      <c r="C41" s="217"/>
      <c r="D41" s="206">
        <v>7</v>
      </c>
      <c r="E41" s="260" t="s">
        <v>511</v>
      </c>
    </row>
    <row r="42" spans="1:5" ht="25.5">
      <c r="A42" s="280" t="s">
        <v>210</v>
      </c>
      <c r="B42" s="206">
        <v>4</v>
      </c>
      <c r="C42" s="217" t="s">
        <v>418</v>
      </c>
      <c r="D42" s="206">
        <v>8</v>
      </c>
      <c r="E42" s="219" t="s">
        <v>512</v>
      </c>
    </row>
    <row r="43" spans="1:5" ht="25.5">
      <c r="A43" s="281"/>
      <c r="B43" s="206">
        <v>5</v>
      </c>
      <c r="C43" s="251" t="s">
        <v>513</v>
      </c>
      <c r="D43" s="206">
        <v>9</v>
      </c>
      <c r="E43" s="219" t="s">
        <v>514</v>
      </c>
    </row>
    <row r="44" spans="1:5" ht="51">
      <c r="A44" s="281"/>
      <c r="B44" s="206">
        <v>6</v>
      </c>
      <c r="C44" s="258" t="s">
        <v>515</v>
      </c>
      <c r="D44" s="206">
        <v>10</v>
      </c>
      <c r="E44" s="219" t="s">
        <v>516</v>
      </c>
    </row>
    <row r="45" spans="1:5" ht="63.75">
      <c r="A45" s="281"/>
      <c r="B45" s="206">
        <v>7</v>
      </c>
      <c r="C45" s="258" t="s">
        <v>517</v>
      </c>
      <c r="D45" s="206">
        <v>11</v>
      </c>
      <c r="E45" s="219" t="s">
        <v>518</v>
      </c>
    </row>
    <row r="46" spans="1:5" ht="25.5">
      <c r="A46" s="281"/>
      <c r="B46" s="206">
        <v>8</v>
      </c>
      <c r="C46" s="258" t="s">
        <v>519</v>
      </c>
      <c r="D46" s="206">
        <v>12</v>
      </c>
      <c r="E46" s="217" t="s">
        <v>419</v>
      </c>
    </row>
    <row r="47" spans="1:5" ht="38.25">
      <c r="A47" s="281"/>
      <c r="B47" s="206">
        <v>9</v>
      </c>
      <c r="C47" s="258" t="s">
        <v>520</v>
      </c>
      <c r="D47" s="206"/>
      <c r="E47" s="219"/>
    </row>
    <row r="48" spans="1:5" ht="38.25">
      <c r="A48" s="282"/>
      <c r="B48" s="206">
        <v>10</v>
      </c>
      <c r="C48" s="217" t="s">
        <v>521</v>
      </c>
      <c r="D48" s="206"/>
      <c r="E48" s="219"/>
    </row>
    <row r="49" spans="1:5" ht="51">
      <c r="A49" s="280" t="s">
        <v>339</v>
      </c>
      <c r="B49" s="206">
        <v>11</v>
      </c>
      <c r="C49" s="261" t="s">
        <v>522</v>
      </c>
      <c r="D49" s="206">
        <v>13</v>
      </c>
      <c r="E49" s="218" t="s">
        <v>523</v>
      </c>
    </row>
    <row r="50" spans="1:5" ht="25.5">
      <c r="A50" s="282"/>
      <c r="B50" s="206"/>
      <c r="C50" s="261"/>
      <c r="D50" s="206">
        <v>14</v>
      </c>
      <c r="E50" s="181" t="s">
        <v>524</v>
      </c>
    </row>
    <row r="51" spans="1:5" ht="38.25">
      <c r="A51" s="280" t="s">
        <v>211</v>
      </c>
      <c r="B51" s="206">
        <v>12</v>
      </c>
      <c r="C51" s="262" t="s">
        <v>420</v>
      </c>
      <c r="D51" s="206">
        <v>15</v>
      </c>
      <c r="E51" s="263" t="s">
        <v>422</v>
      </c>
    </row>
    <row r="52" spans="1:5" ht="51">
      <c r="A52" s="281"/>
      <c r="B52" s="206">
        <v>13</v>
      </c>
      <c r="C52" s="264" t="s">
        <v>421</v>
      </c>
      <c r="D52" s="206">
        <v>16</v>
      </c>
      <c r="E52" s="265" t="s">
        <v>525</v>
      </c>
    </row>
    <row r="53" spans="1:5" ht="25.5">
      <c r="A53" s="281"/>
      <c r="B53" s="206">
        <v>14</v>
      </c>
      <c r="C53" s="251" t="s">
        <v>526</v>
      </c>
      <c r="D53" s="206">
        <v>17</v>
      </c>
      <c r="E53" s="265" t="s">
        <v>527</v>
      </c>
    </row>
    <row r="54" spans="1:5" ht="25.5">
      <c r="A54" s="281"/>
      <c r="B54" s="206">
        <v>15</v>
      </c>
      <c r="C54" s="251" t="s">
        <v>528</v>
      </c>
      <c r="D54" s="206"/>
      <c r="E54" s="266"/>
    </row>
    <row r="55" spans="1:5" ht="89.25">
      <c r="A55" s="281"/>
      <c r="B55" s="206">
        <v>16</v>
      </c>
      <c r="C55" s="251" t="s">
        <v>529</v>
      </c>
      <c r="D55" s="206"/>
      <c r="E55" s="181"/>
    </row>
    <row r="56" spans="1:5" ht="25.5">
      <c r="A56" s="281"/>
      <c r="B56" s="206">
        <v>17</v>
      </c>
      <c r="C56" s="251" t="s">
        <v>530</v>
      </c>
      <c r="D56" s="206"/>
      <c r="E56" s="181"/>
    </row>
    <row r="57" spans="1:5" ht="38.25">
      <c r="A57" s="281"/>
      <c r="B57" s="206">
        <v>18</v>
      </c>
      <c r="C57" s="251" t="s">
        <v>531</v>
      </c>
      <c r="D57" s="206"/>
      <c r="E57" s="181"/>
    </row>
    <row r="58" spans="1:5" ht="25.5">
      <c r="A58" s="281"/>
      <c r="B58" s="206">
        <v>19</v>
      </c>
      <c r="C58" s="251" t="s">
        <v>532</v>
      </c>
      <c r="D58" s="206"/>
      <c r="E58" s="181"/>
    </row>
    <row r="59" spans="1:5" ht="25.5">
      <c r="A59" s="281"/>
      <c r="B59" s="206">
        <v>20</v>
      </c>
      <c r="C59" s="253" t="s">
        <v>533</v>
      </c>
      <c r="D59" s="206"/>
      <c r="E59" s="181"/>
    </row>
    <row r="60" spans="1:5" ht="38.25">
      <c r="A60" s="281"/>
      <c r="B60" s="206">
        <v>21</v>
      </c>
      <c r="C60" s="181" t="s">
        <v>423</v>
      </c>
      <c r="D60" s="206"/>
      <c r="E60" s="181"/>
    </row>
    <row r="61" spans="1:5" ht="38.25">
      <c r="A61" s="280" t="s">
        <v>212</v>
      </c>
      <c r="B61" s="206">
        <v>22</v>
      </c>
      <c r="C61" s="267" t="s">
        <v>424</v>
      </c>
      <c r="D61" s="206">
        <v>18</v>
      </c>
      <c r="E61" s="261" t="s">
        <v>534</v>
      </c>
    </row>
    <row r="62" spans="1:5" ht="38.25">
      <c r="A62" s="281"/>
      <c r="B62" s="206">
        <v>23</v>
      </c>
      <c r="C62" s="251" t="s">
        <v>535</v>
      </c>
      <c r="D62" s="206">
        <v>19</v>
      </c>
      <c r="E62" s="258" t="s">
        <v>536</v>
      </c>
    </row>
    <row r="63" spans="1:5" ht="38.25">
      <c r="A63" s="282"/>
      <c r="B63" s="206">
        <v>24</v>
      </c>
      <c r="C63" s="251" t="s">
        <v>537</v>
      </c>
      <c r="D63" s="206">
        <v>20</v>
      </c>
      <c r="E63" s="181" t="s">
        <v>425</v>
      </c>
    </row>
    <row r="64" spans="1:5">
      <c r="A64" s="280" t="s">
        <v>340</v>
      </c>
      <c r="B64" s="206">
        <v>25</v>
      </c>
      <c r="C64" s="251" t="s">
        <v>538</v>
      </c>
      <c r="D64" s="206">
        <v>21</v>
      </c>
      <c r="E64" s="266"/>
    </row>
    <row r="65" spans="1:5" ht="25.5">
      <c r="A65" s="282"/>
      <c r="B65" s="206">
        <v>26</v>
      </c>
      <c r="C65" s="251" t="s">
        <v>539</v>
      </c>
      <c r="D65" s="206">
        <v>22</v>
      </c>
      <c r="E65" s="181"/>
    </row>
    <row r="66" spans="1:5" ht="25.5">
      <c r="A66" s="180" t="s">
        <v>213</v>
      </c>
      <c r="B66" s="206">
        <v>27</v>
      </c>
      <c r="C66" s="219" t="s">
        <v>540</v>
      </c>
      <c r="D66" s="206">
        <v>23</v>
      </c>
      <c r="E66" s="181"/>
    </row>
    <row r="67" spans="1:5" ht="76.5">
      <c r="A67" s="280" t="s">
        <v>214</v>
      </c>
      <c r="B67" s="206">
        <v>28</v>
      </c>
      <c r="C67" s="219" t="s">
        <v>541</v>
      </c>
      <c r="D67" s="206">
        <v>24</v>
      </c>
      <c r="E67" s="220" t="s">
        <v>426</v>
      </c>
    </row>
    <row r="68" spans="1:5" ht="38.25">
      <c r="A68" s="281"/>
      <c r="B68" s="206">
        <v>29</v>
      </c>
      <c r="C68" s="261" t="s">
        <v>542</v>
      </c>
      <c r="D68" s="206">
        <v>25</v>
      </c>
      <c r="E68" s="217" t="s">
        <v>543</v>
      </c>
    </row>
    <row r="69" spans="1:5" ht="63.75">
      <c r="A69" s="282"/>
      <c r="B69" s="206">
        <v>30</v>
      </c>
      <c r="C69" s="261" t="s">
        <v>544</v>
      </c>
      <c r="D69" s="206">
        <v>26</v>
      </c>
      <c r="E69" s="258" t="s">
        <v>545</v>
      </c>
    </row>
    <row r="70" spans="1:5" ht="38.25">
      <c r="A70" s="283" t="s">
        <v>546</v>
      </c>
      <c r="B70" s="206">
        <v>31</v>
      </c>
      <c r="C70" s="258" t="s">
        <v>547</v>
      </c>
      <c r="D70" s="206">
        <v>27</v>
      </c>
      <c r="E70" s="258" t="s">
        <v>545</v>
      </c>
    </row>
    <row r="71" spans="1:5" ht="51">
      <c r="A71" s="283"/>
      <c r="B71" s="206">
        <v>32</v>
      </c>
      <c r="C71" s="258" t="s">
        <v>548</v>
      </c>
      <c r="D71" s="206">
        <v>28</v>
      </c>
      <c r="E71" s="268" t="s">
        <v>549</v>
      </c>
    </row>
    <row r="72" spans="1:5" ht="38.25">
      <c r="A72" s="283"/>
      <c r="B72" s="269"/>
      <c r="C72" s="266"/>
      <c r="D72" s="206">
        <v>29</v>
      </c>
      <c r="E72" s="181" t="s">
        <v>550</v>
      </c>
    </row>
    <row r="73" spans="1:5" ht="25.5">
      <c r="A73" s="283"/>
      <c r="B73" s="269"/>
      <c r="C73" s="266"/>
      <c r="D73" s="269">
        <v>30</v>
      </c>
      <c r="E73" s="258" t="s">
        <v>551</v>
      </c>
    </row>
  </sheetData>
  <mergeCells count="20">
    <mergeCell ref="A11:E11"/>
    <mergeCell ref="B1:D1"/>
    <mergeCell ref="B2:D2"/>
    <mergeCell ref="B5:C5"/>
    <mergeCell ref="B7:E7"/>
    <mergeCell ref="B10:E10"/>
    <mergeCell ref="A14:A15"/>
    <mergeCell ref="A17:A23"/>
    <mergeCell ref="A24:A28"/>
    <mergeCell ref="A30:A32"/>
    <mergeCell ref="A33:E33"/>
    <mergeCell ref="A61:A63"/>
    <mergeCell ref="A64:A65"/>
    <mergeCell ref="A67:A69"/>
    <mergeCell ref="A70:A73"/>
    <mergeCell ref="A35:A39"/>
    <mergeCell ref="A40:A41"/>
    <mergeCell ref="A42:A48"/>
    <mergeCell ref="A49:A50"/>
    <mergeCell ref="A51:A6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17"/>
  <sheetViews>
    <sheetView tabSelected="1" topLeftCell="A10" zoomScale="120" zoomScaleNormal="120" workbookViewId="0">
      <selection activeCell="G11" sqref="G11"/>
    </sheetView>
  </sheetViews>
  <sheetFormatPr baseColWidth="10" defaultColWidth="10.5703125" defaultRowHeight="18.75"/>
  <cols>
    <col min="1" max="1" width="52.140625" style="97" customWidth="1"/>
    <col min="2" max="2" width="16.7109375" style="98" customWidth="1"/>
    <col min="3" max="5" width="16.7109375" style="96" customWidth="1"/>
    <col min="6" max="6" width="27.5703125" style="97" customWidth="1"/>
  </cols>
  <sheetData>
    <row r="1" spans="1:7" ht="22.5" customHeight="1">
      <c r="A1" s="296" t="s">
        <v>182</v>
      </c>
      <c r="B1" s="296"/>
      <c r="C1" s="296"/>
      <c r="D1" s="296"/>
      <c r="E1" s="296"/>
      <c r="F1" s="296"/>
    </row>
    <row r="2" spans="1:7" ht="15">
      <c r="A2" s="297" t="s">
        <v>188</v>
      </c>
      <c r="B2" s="297"/>
      <c r="C2" s="297"/>
      <c r="D2" s="297"/>
      <c r="E2" s="297"/>
      <c r="F2" s="297"/>
    </row>
    <row r="3" spans="1:7" ht="15">
      <c r="A3" s="298" t="s">
        <v>189</v>
      </c>
      <c r="B3" s="299"/>
      <c r="C3" s="299"/>
      <c r="D3" s="299"/>
      <c r="E3" s="299"/>
      <c r="F3" s="300"/>
    </row>
    <row r="4" spans="1:7" ht="28.5" customHeight="1">
      <c r="A4" s="301" t="s">
        <v>190</v>
      </c>
      <c r="B4" s="303" t="s">
        <v>191</v>
      </c>
      <c r="C4" s="304"/>
      <c r="D4" s="304"/>
      <c r="E4" s="305"/>
      <c r="F4" s="270" t="s">
        <v>192</v>
      </c>
    </row>
    <row r="5" spans="1:7" ht="46.5" customHeight="1">
      <c r="A5" s="302"/>
      <c r="B5" s="271" t="s">
        <v>193</v>
      </c>
      <c r="C5" s="271" t="s">
        <v>194</v>
      </c>
      <c r="D5" s="271" t="s">
        <v>195</v>
      </c>
      <c r="E5" s="271" t="s">
        <v>196</v>
      </c>
      <c r="F5" s="272"/>
    </row>
    <row r="6" spans="1:7" ht="75">
      <c r="A6" s="221" t="s">
        <v>427</v>
      </c>
      <c r="B6" s="222"/>
      <c r="C6" s="223"/>
      <c r="D6" s="222">
        <v>10</v>
      </c>
      <c r="E6" s="223"/>
      <c r="F6" s="181" t="s">
        <v>428</v>
      </c>
      <c r="G6" s="182"/>
    </row>
    <row r="7" spans="1:7" ht="56.25">
      <c r="A7" s="224" t="s">
        <v>429</v>
      </c>
      <c r="B7" s="222">
        <v>2</v>
      </c>
      <c r="C7" s="225"/>
      <c r="D7" s="226">
        <v>3</v>
      </c>
      <c r="E7" s="225"/>
      <c r="F7" s="181" t="s">
        <v>428</v>
      </c>
    </row>
    <row r="8" spans="1:7" ht="150">
      <c r="A8" s="224" t="s">
        <v>430</v>
      </c>
      <c r="B8" s="273" t="s">
        <v>552</v>
      </c>
      <c r="C8" s="225"/>
      <c r="D8" s="226" t="s">
        <v>553</v>
      </c>
      <c r="E8" s="226"/>
      <c r="F8" s="181" t="s">
        <v>428</v>
      </c>
    </row>
    <row r="9" spans="1:7" ht="56.25">
      <c r="A9" s="224" t="s">
        <v>431</v>
      </c>
      <c r="B9" s="227">
        <v>16</v>
      </c>
      <c r="C9" s="228"/>
      <c r="D9" s="228"/>
      <c r="E9" s="228"/>
      <c r="F9" s="181" t="s">
        <v>432</v>
      </c>
    </row>
    <row r="10" spans="1:7" ht="37.5">
      <c r="A10" s="224" t="s">
        <v>411</v>
      </c>
      <c r="B10" s="227">
        <v>3</v>
      </c>
      <c r="C10" s="228">
        <v>4</v>
      </c>
      <c r="D10" s="228"/>
      <c r="E10" s="228"/>
      <c r="F10" s="181" t="s">
        <v>432</v>
      </c>
    </row>
    <row r="11" spans="1:7" ht="112.5">
      <c r="A11" s="224" t="s">
        <v>559</v>
      </c>
      <c r="B11" s="227"/>
      <c r="C11" s="228"/>
      <c r="D11" s="228">
        <v>1</v>
      </c>
      <c r="E11" s="228"/>
      <c r="F11" s="181" t="s">
        <v>432</v>
      </c>
    </row>
    <row r="12" spans="1:7">
      <c r="A12" s="224" t="s">
        <v>433</v>
      </c>
      <c r="B12" s="227"/>
      <c r="C12" s="228"/>
      <c r="D12" s="228">
        <v>1</v>
      </c>
      <c r="E12" s="228"/>
      <c r="F12" s="181" t="s">
        <v>432</v>
      </c>
    </row>
    <row r="13" spans="1:7" ht="56.25">
      <c r="A13" s="224" t="s">
        <v>434</v>
      </c>
      <c r="B13" s="227"/>
      <c r="C13" s="228"/>
      <c r="D13" s="228">
        <v>4</v>
      </c>
      <c r="E13" s="228"/>
      <c r="F13" s="181" t="s">
        <v>432</v>
      </c>
    </row>
    <row r="14" spans="1:7" ht="56.25">
      <c r="A14" s="224" t="s">
        <v>435</v>
      </c>
      <c r="B14" s="227"/>
      <c r="C14" s="228"/>
      <c r="D14" s="228">
        <v>9</v>
      </c>
      <c r="E14" s="228">
        <v>3</v>
      </c>
      <c r="F14" s="181" t="s">
        <v>432</v>
      </c>
    </row>
    <row r="15" spans="1:7">
      <c r="A15" s="224" t="s">
        <v>436</v>
      </c>
      <c r="B15" s="227"/>
      <c r="C15" s="228"/>
      <c r="D15" s="228">
        <v>5</v>
      </c>
      <c r="E15" s="228">
        <v>8</v>
      </c>
      <c r="F15" s="181" t="s">
        <v>432</v>
      </c>
    </row>
    <row r="16" spans="1:7">
      <c r="A16" s="224" t="s">
        <v>554</v>
      </c>
      <c r="B16" s="227"/>
      <c r="C16" s="228"/>
      <c r="D16" s="229" t="s">
        <v>555</v>
      </c>
      <c r="E16" s="228">
        <v>6</v>
      </c>
      <c r="F16" s="181" t="s">
        <v>432</v>
      </c>
    </row>
    <row r="17" spans="1:6">
      <c r="A17" s="224" t="s">
        <v>556</v>
      </c>
      <c r="B17" s="227"/>
      <c r="C17" s="228"/>
      <c r="D17" s="228">
        <v>21</v>
      </c>
      <c r="E17" s="228"/>
      <c r="F17" s="274"/>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B5D5E06A-106E-41D2-8E45-B7C9A37F0963}"/>
    <dataValidation allowBlank="1" showInputMessage="1" showErrorMessage="1" prompt="Proponer y escribir en una frase la estrategia para gestionar la debilidad, la oportunidad, la amenaza o la fortaleza.Usar verbo de acción en infinitivo._x000a_" sqref="G1 A4" xr:uid="{19CAE85C-40FF-4BD0-A835-D5DCE09FDCA4}"/>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2" zoomScale="112" zoomScaleNormal="112" workbookViewId="0">
      <selection activeCell="E31" sqref="E31:F31"/>
    </sheetView>
  </sheetViews>
  <sheetFormatPr baseColWidth="10"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10" t="s">
        <v>69</v>
      </c>
      <c r="C2" s="311"/>
      <c r="D2" s="311"/>
      <c r="E2" s="311"/>
      <c r="F2" s="311"/>
      <c r="G2" s="311"/>
      <c r="H2" s="312"/>
    </row>
    <row r="3" spans="2:8" ht="16.5">
      <c r="B3" s="313" t="s">
        <v>70</v>
      </c>
      <c r="C3" s="314"/>
      <c r="D3" s="314"/>
      <c r="E3" s="314"/>
      <c r="F3" s="314"/>
      <c r="G3" s="314"/>
      <c r="H3" s="315"/>
    </row>
    <row r="4" spans="2:8" ht="88.5" customHeight="1">
      <c r="B4" s="316" t="s">
        <v>404</v>
      </c>
      <c r="C4" s="317"/>
      <c r="D4" s="317"/>
      <c r="E4" s="317"/>
      <c r="F4" s="317"/>
      <c r="G4" s="317"/>
      <c r="H4" s="318"/>
    </row>
    <row r="5" spans="2:8" ht="16.5">
      <c r="B5" s="8"/>
      <c r="C5" s="9"/>
      <c r="D5" s="9"/>
      <c r="E5" s="9"/>
      <c r="F5" s="9"/>
      <c r="G5" s="9"/>
      <c r="H5" s="10"/>
    </row>
    <row r="6" spans="2:8" ht="16.5" customHeight="1">
      <c r="B6" s="319" t="s">
        <v>341</v>
      </c>
      <c r="C6" s="320"/>
      <c r="D6" s="320"/>
      <c r="E6" s="320"/>
      <c r="F6" s="320"/>
      <c r="G6" s="320"/>
      <c r="H6" s="321"/>
    </row>
    <row r="7" spans="2:8" ht="44.25" customHeight="1">
      <c r="B7" s="319"/>
      <c r="C7" s="320"/>
      <c r="D7" s="320"/>
      <c r="E7" s="320"/>
      <c r="F7" s="320"/>
      <c r="G7" s="320"/>
      <c r="H7" s="321"/>
    </row>
    <row r="8" spans="2:8" ht="15.75" thickBot="1">
      <c r="B8" s="11"/>
      <c r="C8" s="12"/>
      <c r="D8" s="13"/>
      <c r="E8" s="14"/>
      <c r="F8" s="14"/>
      <c r="G8" s="15"/>
      <c r="H8" s="16"/>
    </row>
    <row r="9" spans="2:8">
      <c r="B9" s="11"/>
      <c r="C9" s="306" t="s">
        <v>71</v>
      </c>
      <c r="D9" s="307"/>
      <c r="E9" s="308" t="s">
        <v>72</v>
      </c>
      <c r="F9" s="309"/>
      <c r="G9" s="12"/>
      <c r="H9" s="16"/>
    </row>
    <row r="10" spans="2:8" ht="35.25" customHeight="1">
      <c r="B10" s="11"/>
      <c r="C10" s="322" t="s">
        <v>73</v>
      </c>
      <c r="D10" s="323"/>
      <c r="E10" s="324" t="s">
        <v>74</v>
      </c>
      <c r="F10" s="325"/>
      <c r="G10" s="12"/>
      <c r="H10" s="16"/>
    </row>
    <row r="11" spans="2:8" ht="17.25" customHeight="1">
      <c r="B11" s="11"/>
      <c r="C11" s="322" t="s">
        <v>75</v>
      </c>
      <c r="D11" s="323"/>
      <c r="E11" s="324" t="s">
        <v>76</v>
      </c>
      <c r="F11" s="325"/>
      <c r="G11" s="12"/>
      <c r="H11" s="16"/>
    </row>
    <row r="12" spans="2:8" ht="19.5" customHeight="1">
      <c r="B12" s="11"/>
      <c r="C12" s="322" t="s">
        <v>77</v>
      </c>
      <c r="D12" s="323"/>
      <c r="E12" s="324" t="s">
        <v>78</v>
      </c>
      <c r="F12" s="325"/>
      <c r="G12" s="12"/>
      <c r="H12" s="16"/>
    </row>
    <row r="13" spans="2:8" ht="27" customHeight="1">
      <c r="B13" s="11"/>
      <c r="C13" s="322" t="s">
        <v>79</v>
      </c>
      <c r="D13" s="323"/>
      <c r="E13" s="324" t="s">
        <v>173</v>
      </c>
      <c r="F13" s="325"/>
      <c r="G13" s="12"/>
      <c r="H13" s="16"/>
    </row>
    <row r="14" spans="2:8" ht="34.5" customHeight="1">
      <c r="B14" s="11"/>
      <c r="C14" s="326" t="s">
        <v>8</v>
      </c>
      <c r="D14" s="327"/>
      <c r="E14" s="328" t="s">
        <v>373</v>
      </c>
      <c r="F14" s="329"/>
      <c r="G14" s="12"/>
      <c r="H14" s="16"/>
    </row>
    <row r="15" spans="2:8" ht="27.75" customHeight="1">
      <c r="B15" s="11"/>
      <c r="C15" s="326" t="s">
        <v>9</v>
      </c>
      <c r="D15" s="327"/>
      <c r="E15" s="328" t="s">
        <v>80</v>
      </c>
      <c r="F15" s="329"/>
      <c r="G15" s="12"/>
      <c r="H15" s="16"/>
    </row>
    <row r="16" spans="2:8" ht="28.5" customHeight="1">
      <c r="B16" s="11"/>
      <c r="C16" s="326" t="s">
        <v>10</v>
      </c>
      <c r="D16" s="327"/>
      <c r="E16" s="328" t="s">
        <v>81</v>
      </c>
      <c r="F16" s="329"/>
      <c r="G16" s="12"/>
      <c r="H16" s="16"/>
    </row>
    <row r="17" spans="2:8" ht="72.75" customHeight="1">
      <c r="B17" s="11"/>
      <c r="C17" s="326" t="s">
        <v>11</v>
      </c>
      <c r="D17" s="327"/>
      <c r="E17" s="328" t="s">
        <v>374</v>
      </c>
      <c r="F17" s="329"/>
      <c r="G17" s="12"/>
      <c r="H17" s="16"/>
    </row>
    <row r="18" spans="2:8" ht="64.5" customHeight="1">
      <c r="B18" s="11"/>
      <c r="C18" s="326" t="s">
        <v>12</v>
      </c>
      <c r="D18" s="327"/>
      <c r="E18" s="328" t="s">
        <v>398</v>
      </c>
      <c r="F18" s="329"/>
      <c r="G18" s="12"/>
      <c r="H18" s="16"/>
    </row>
    <row r="19" spans="2:8" ht="71.25" customHeight="1">
      <c r="B19" s="11"/>
      <c r="C19" s="326" t="s">
        <v>82</v>
      </c>
      <c r="D19" s="327"/>
      <c r="E19" s="328" t="s">
        <v>397</v>
      </c>
      <c r="F19" s="329"/>
      <c r="G19" s="12"/>
      <c r="H19" s="16"/>
    </row>
    <row r="20" spans="2:8" ht="55.5" customHeight="1">
      <c r="B20" s="11"/>
      <c r="C20" s="330" t="s">
        <v>83</v>
      </c>
      <c r="D20" s="331"/>
      <c r="E20" s="328" t="s">
        <v>396</v>
      </c>
      <c r="F20" s="329"/>
      <c r="G20" s="12"/>
      <c r="H20" s="16"/>
    </row>
    <row r="21" spans="2:8" ht="42" customHeight="1">
      <c r="B21" s="11"/>
      <c r="C21" s="330" t="s">
        <v>18</v>
      </c>
      <c r="D21" s="331"/>
      <c r="E21" s="328" t="s">
        <v>395</v>
      </c>
      <c r="F21" s="329"/>
      <c r="G21" s="12"/>
      <c r="H21" s="16"/>
    </row>
    <row r="22" spans="2:8" ht="59.25" customHeight="1">
      <c r="B22" s="11"/>
      <c r="C22" s="330" t="s">
        <v>20</v>
      </c>
      <c r="D22" s="331"/>
      <c r="E22" s="328" t="s">
        <v>342</v>
      </c>
      <c r="F22" s="329"/>
      <c r="G22" s="12"/>
      <c r="H22" s="16"/>
    </row>
    <row r="23" spans="2:8" ht="23.25" customHeight="1">
      <c r="B23" s="11"/>
      <c r="C23" s="330" t="s">
        <v>21</v>
      </c>
      <c r="D23" s="331"/>
      <c r="E23" s="328" t="s">
        <v>394</v>
      </c>
      <c r="F23" s="329"/>
      <c r="G23" s="12"/>
      <c r="H23" s="16"/>
    </row>
    <row r="24" spans="2:8" ht="30.75" customHeight="1">
      <c r="B24" s="11"/>
      <c r="C24" s="330" t="s">
        <v>84</v>
      </c>
      <c r="D24" s="331"/>
      <c r="E24" s="328" t="s">
        <v>399</v>
      </c>
      <c r="F24" s="329"/>
      <c r="G24" s="12"/>
      <c r="H24" s="16"/>
    </row>
    <row r="25" spans="2:8" ht="33" customHeight="1">
      <c r="B25" s="11"/>
      <c r="C25" s="330" t="s">
        <v>85</v>
      </c>
      <c r="D25" s="331"/>
      <c r="E25" s="328" t="s">
        <v>400</v>
      </c>
      <c r="F25" s="329"/>
      <c r="G25" s="12"/>
      <c r="H25" s="16"/>
    </row>
    <row r="26" spans="2:8" ht="30" customHeight="1">
      <c r="B26" s="11"/>
      <c r="C26" s="330" t="s">
        <v>86</v>
      </c>
      <c r="D26" s="331"/>
      <c r="E26" s="328" t="s">
        <v>393</v>
      </c>
      <c r="F26" s="329"/>
      <c r="G26" s="12"/>
      <c r="H26" s="16"/>
    </row>
    <row r="27" spans="2:8" ht="35.25" customHeight="1">
      <c r="B27" s="11"/>
      <c r="C27" s="330" t="s">
        <v>87</v>
      </c>
      <c r="D27" s="331"/>
      <c r="E27" s="328" t="s">
        <v>401</v>
      </c>
      <c r="F27" s="329"/>
      <c r="G27" s="12"/>
      <c r="H27" s="16"/>
    </row>
    <row r="28" spans="2:8" ht="31.5" customHeight="1">
      <c r="B28" s="11"/>
      <c r="C28" s="330" t="s">
        <v>88</v>
      </c>
      <c r="D28" s="331"/>
      <c r="E28" s="328" t="s">
        <v>402</v>
      </c>
      <c r="F28" s="329"/>
      <c r="G28" s="12"/>
      <c r="H28" s="16"/>
    </row>
    <row r="29" spans="2:8" ht="35.25" customHeight="1">
      <c r="B29" s="11"/>
      <c r="C29" s="330" t="s">
        <v>89</v>
      </c>
      <c r="D29" s="331"/>
      <c r="E29" s="328" t="s">
        <v>403</v>
      </c>
      <c r="F29" s="329"/>
      <c r="G29" s="12"/>
      <c r="H29" s="16"/>
    </row>
    <row r="30" spans="2:8" ht="59.25" customHeight="1">
      <c r="B30" s="11"/>
      <c r="C30" s="330" t="s">
        <v>90</v>
      </c>
      <c r="D30" s="331"/>
      <c r="E30" s="328" t="s">
        <v>405</v>
      </c>
      <c r="F30" s="329"/>
      <c r="G30" s="12"/>
      <c r="H30" s="16"/>
    </row>
    <row r="31" spans="2:8" ht="57" customHeight="1">
      <c r="B31" s="11"/>
      <c r="C31" s="330" t="s">
        <v>25</v>
      </c>
      <c r="D31" s="331"/>
      <c r="E31" s="328" t="s">
        <v>406</v>
      </c>
      <c r="F31" s="329"/>
      <c r="G31" s="12"/>
      <c r="H31" s="16"/>
    </row>
    <row r="32" spans="2:8" ht="82.5" customHeight="1">
      <c r="B32" s="11"/>
      <c r="C32" s="330" t="s">
        <v>91</v>
      </c>
      <c r="D32" s="331"/>
      <c r="E32" s="328" t="s">
        <v>92</v>
      </c>
      <c r="F32" s="329"/>
      <c r="G32" s="12"/>
      <c r="H32" s="16"/>
    </row>
    <row r="33" spans="2:8" ht="46.5" customHeight="1">
      <c r="B33" s="11"/>
      <c r="C33" s="330" t="s">
        <v>30</v>
      </c>
      <c r="D33" s="331"/>
      <c r="E33" s="328" t="s">
        <v>407</v>
      </c>
      <c r="F33" s="329"/>
      <c r="G33" s="12"/>
      <c r="H33" s="16"/>
    </row>
    <row r="34" spans="2:8" ht="6.75" customHeight="1" thickBot="1">
      <c r="B34" s="11"/>
      <c r="C34" s="339"/>
      <c r="D34" s="340"/>
      <c r="E34" s="341"/>
      <c r="F34" s="342"/>
      <c r="G34" s="12"/>
      <c r="H34" s="16"/>
    </row>
    <row r="35" spans="2:8" ht="15.75" thickTop="1">
      <c r="B35" s="11"/>
      <c r="C35" s="17"/>
      <c r="D35" s="17"/>
      <c r="E35" s="18"/>
      <c r="F35" s="18"/>
      <c r="G35" s="12"/>
      <c r="H35" s="16"/>
    </row>
    <row r="36" spans="2:8" ht="21" customHeight="1">
      <c r="B36" s="332" t="s">
        <v>343</v>
      </c>
      <c r="C36" s="333"/>
      <c r="D36" s="333"/>
      <c r="E36" s="333"/>
      <c r="F36" s="333"/>
      <c r="G36" s="333"/>
      <c r="H36" s="334"/>
    </row>
    <row r="37" spans="2:8" ht="20.25" customHeight="1">
      <c r="B37" s="332" t="s">
        <v>344</v>
      </c>
      <c r="C37" s="333"/>
      <c r="D37" s="333"/>
      <c r="E37" s="333"/>
      <c r="F37" s="333"/>
      <c r="G37" s="333"/>
      <c r="H37" s="334"/>
    </row>
    <row r="38" spans="2:8" ht="20.25" customHeight="1">
      <c r="B38" s="332" t="s">
        <v>345</v>
      </c>
      <c r="C38" s="333"/>
      <c r="D38" s="333"/>
      <c r="E38" s="333"/>
      <c r="F38" s="333"/>
      <c r="G38" s="333"/>
      <c r="H38" s="334"/>
    </row>
    <row r="39" spans="2:8" ht="21.75" customHeight="1">
      <c r="B39" s="332" t="s">
        <v>346</v>
      </c>
      <c r="C39" s="333"/>
      <c r="D39" s="333"/>
      <c r="E39" s="333"/>
      <c r="F39" s="333"/>
      <c r="G39" s="333"/>
      <c r="H39" s="334"/>
    </row>
    <row r="40" spans="2:8" ht="22.5" customHeight="1">
      <c r="B40" s="332" t="s">
        <v>383</v>
      </c>
      <c r="C40" s="338"/>
      <c r="D40" s="338"/>
      <c r="E40" s="338"/>
      <c r="F40" s="338"/>
      <c r="G40" s="338"/>
      <c r="H40" s="334"/>
    </row>
    <row r="41" spans="2:8" ht="32.25" customHeight="1" thickBot="1">
      <c r="B41" s="335" t="s">
        <v>384</v>
      </c>
      <c r="C41" s="336"/>
      <c r="D41" s="336"/>
      <c r="E41" s="336"/>
      <c r="F41" s="336"/>
      <c r="G41" s="336"/>
      <c r="H41" s="337"/>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49"/>
  <sheetViews>
    <sheetView topLeftCell="U4" zoomScale="89" zoomScaleNormal="89" workbookViewId="0">
      <selection activeCell="AH25" sqref="AH25:AH29"/>
    </sheetView>
  </sheetViews>
  <sheetFormatPr baseColWidth="10" defaultRowHeight="15"/>
  <cols>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customWidth="1"/>
    <col min="17" max="17" width="13.140625" customWidth="1"/>
    <col min="21" max="21" width="14.5703125" customWidth="1"/>
    <col min="23" max="23" width="14" bestFit="1" customWidth="1"/>
    <col min="24" max="24" width="10" customWidth="1"/>
    <col min="25" max="25" width="44.85546875" customWidth="1"/>
    <col min="26" max="26" width="6.5703125" customWidth="1"/>
    <col min="27" max="27" width="11.85546875" customWidth="1"/>
    <col min="28" max="28" width="10.85546875" customWidth="1"/>
    <col min="29" max="29" width="39.42578125" customWidth="1"/>
    <col min="30" max="30" width="6.5703125"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121"/>
    <col min="299" max="16384" width="11.42578125" style="162"/>
  </cols>
  <sheetData>
    <row r="1" spans="1:298" s="159" customFormat="1" ht="16.5" customHeight="1">
      <c r="A1" s="371"/>
      <c r="B1" s="372"/>
      <c r="C1" s="372"/>
      <c r="D1" s="361" t="s">
        <v>68</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3" t="s">
        <v>67</v>
      </c>
      <c r="AM1" s="363"/>
      <c r="AN1" s="363"/>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c r="FH1" s="158"/>
      <c r="FI1" s="158"/>
      <c r="FJ1" s="158"/>
      <c r="FK1" s="158"/>
      <c r="FL1" s="158"/>
      <c r="FM1" s="158"/>
      <c r="FN1" s="158"/>
      <c r="FO1" s="158"/>
      <c r="FP1" s="158"/>
      <c r="FQ1" s="158"/>
      <c r="FR1" s="158"/>
      <c r="FS1" s="158"/>
      <c r="FT1" s="158"/>
      <c r="FU1" s="158"/>
      <c r="FV1" s="158"/>
      <c r="FW1" s="158"/>
      <c r="FX1" s="158"/>
      <c r="FY1" s="158"/>
      <c r="FZ1" s="158"/>
      <c r="GA1" s="158"/>
      <c r="GB1" s="158"/>
      <c r="GC1" s="158"/>
      <c r="GD1" s="158"/>
      <c r="GE1" s="158"/>
      <c r="GF1" s="158"/>
      <c r="GG1" s="158"/>
      <c r="GH1" s="158"/>
      <c r="GI1" s="158"/>
      <c r="GJ1" s="158"/>
      <c r="GK1" s="158"/>
      <c r="GL1" s="158"/>
      <c r="GM1" s="158"/>
      <c r="GN1" s="158"/>
      <c r="GO1" s="158"/>
      <c r="GP1" s="158"/>
      <c r="GQ1" s="158"/>
      <c r="GR1" s="158"/>
      <c r="GS1" s="158"/>
      <c r="GT1" s="158"/>
      <c r="GU1" s="158"/>
      <c r="GV1" s="158"/>
      <c r="GW1" s="158"/>
      <c r="GX1" s="158"/>
      <c r="GY1" s="158"/>
      <c r="GZ1" s="158"/>
      <c r="HA1" s="158"/>
      <c r="HB1" s="158"/>
      <c r="HC1" s="158"/>
      <c r="HD1" s="158"/>
      <c r="HE1" s="158"/>
      <c r="HF1" s="158"/>
      <c r="HG1" s="158"/>
      <c r="HH1" s="158"/>
      <c r="HI1" s="158"/>
      <c r="HJ1" s="158"/>
      <c r="HK1" s="158"/>
      <c r="HL1" s="158"/>
      <c r="HM1" s="158"/>
      <c r="HN1" s="158"/>
      <c r="HO1" s="158"/>
      <c r="HP1" s="158"/>
      <c r="HQ1" s="158"/>
      <c r="HR1" s="158"/>
      <c r="HS1" s="158"/>
      <c r="HT1" s="158"/>
      <c r="HU1" s="158"/>
      <c r="HV1" s="158"/>
      <c r="HW1" s="158"/>
      <c r="HX1" s="158"/>
      <c r="HY1" s="158"/>
      <c r="HZ1" s="158"/>
      <c r="IA1" s="158"/>
      <c r="IB1" s="158"/>
      <c r="IC1" s="158"/>
      <c r="ID1" s="158"/>
      <c r="IE1" s="158"/>
      <c r="IF1" s="158"/>
      <c r="IG1" s="158"/>
      <c r="IH1" s="158"/>
      <c r="II1" s="158"/>
      <c r="IJ1" s="158"/>
      <c r="IK1" s="158"/>
      <c r="IL1" s="158"/>
      <c r="IM1" s="158"/>
      <c r="IN1" s="158"/>
      <c r="IO1" s="158"/>
      <c r="IP1" s="158"/>
      <c r="IQ1" s="158"/>
      <c r="IR1" s="158"/>
      <c r="IS1" s="158"/>
      <c r="IT1" s="158"/>
      <c r="IU1" s="158"/>
      <c r="IV1" s="158"/>
      <c r="IW1" s="158"/>
      <c r="IX1" s="158"/>
      <c r="IY1" s="158"/>
      <c r="IZ1" s="158"/>
      <c r="JA1" s="158"/>
      <c r="JB1" s="158"/>
      <c r="JC1" s="158"/>
      <c r="JD1" s="158"/>
      <c r="JE1" s="158"/>
      <c r="JF1" s="158"/>
      <c r="JG1" s="158"/>
      <c r="JH1" s="158"/>
      <c r="JI1" s="158"/>
      <c r="JJ1" s="158"/>
      <c r="JK1" s="158"/>
      <c r="JL1" s="158"/>
      <c r="JM1" s="158"/>
      <c r="JN1" s="158"/>
      <c r="JO1" s="158"/>
      <c r="JP1" s="158"/>
      <c r="JQ1" s="158"/>
      <c r="JR1" s="158"/>
      <c r="JS1" s="158"/>
      <c r="JT1" s="158"/>
      <c r="JU1" s="158"/>
      <c r="JV1" s="158"/>
      <c r="JW1" s="158"/>
      <c r="JX1" s="158"/>
      <c r="JY1" s="158"/>
      <c r="JZ1" s="158"/>
      <c r="KA1" s="158"/>
      <c r="KB1" s="158"/>
      <c r="KC1" s="158"/>
      <c r="KD1" s="158"/>
      <c r="KE1" s="158"/>
      <c r="KF1" s="158"/>
      <c r="KG1" s="158"/>
      <c r="KH1" s="158"/>
      <c r="KI1" s="158"/>
      <c r="KJ1" s="158"/>
      <c r="KK1" s="158"/>
      <c r="KL1" s="158"/>
    </row>
    <row r="2" spans="1:298" s="159" customFormat="1" ht="39.75" customHeight="1">
      <c r="A2" s="373"/>
      <c r="B2" s="374"/>
      <c r="C2" s="374"/>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3"/>
      <c r="AM2" s="363"/>
      <c r="AN2" s="363"/>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c r="JS2" s="158"/>
      <c r="JT2" s="158"/>
      <c r="JU2" s="158"/>
      <c r="JV2" s="158"/>
      <c r="JW2" s="158"/>
      <c r="JX2" s="158"/>
      <c r="JY2" s="158"/>
      <c r="JZ2" s="158"/>
      <c r="KA2" s="158"/>
      <c r="KB2" s="158"/>
      <c r="KC2" s="158"/>
      <c r="KD2" s="158"/>
      <c r="KE2" s="158"/>
      <c r="KF2" s="158"/>
      <c r="KG2" s="158"/>
      <c r="KH2" s="158"/>
      <c r="KI2" s="158"/>
      <c r="KJ2" s="158"/>
      <c r="KK2" s="158"/>
      <c r="KL2" s="158"/>
    </row>
    <row r="3" spans="1:298" s="159" customFormat="1" ht="16.5">
      <c r="A3" s="2"/>
      <c r="B3" s="2"/>
      <c r="C3" s="3"/>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3"/>
      <c r="AM3" s="363"/>
      <c r="AN3" s="363"/>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c r="JS3" s="158"/>
      <c r="JT3" s="158"/>
      <c r="JU3" s="158"/>
      <c r="JV3" s="158"/>
      <c r="JW3" s="158"/>
      <c r="JX3" s="158"/>
      <c r="JY3" s="158"/>
      <c r="JZ3" s="158"/>
      <c r="KA3" s="158"/>
      <c r="KB3" s="158"/>
      <c r="KC3" s="158"/>
      <c r="KD3" s="158"/>
      <c r="KE3" s="158"/>
      <c r="KF3" s="158"/>
      <c r="KG3" s="158"/>
      <c r="KH3" s="158"/>
      <c r="KI3" s="158"/>
      <c r="KJ3" s="158"/>
      <c r="KK3" s="158"/>
      <c r="KL3" s="158"/>
    </row>
    <row r="4" spans="1:298" s="159" customFormat="1" ht="26.25" customHeight="1">
      <c r="A4" s="364" t="s">
        <v>0</v>
      </c>
      <c r="B4" s="365"/>
      <c r="C4" s="366"/>
      <c r="D4" s="367" t="s">
        <v>441</v>
      </c>
      <c r="E4" s="368"/>
      <c r="F4" s="368"/>
      <c r="G4" s="368"/>
      <c r="H4" s="368"/>
      <c r="I4" s="368"/>
      <c r="J4" s="368"/>
      <c r="K4" s="368"/>
      <c r="L4" s="368"/>
      <c r="M4" s="368"/>
      <c r="N4" s="369"/>
      <c r="O4" s="370"/>
      <c r="P4" s="370"/>
      <c r="Q4" s="370"/>
      <c r="R4" s="1"/>
      <c r="S4" s="1"/>
      <c r="T4" s="1"/>
      <c r="U4" s="1"/>
      <c r="V4" s="1"/>
      <c r="W4" s="1"/>
      <c r="X4" s="1"/>
      <c r="Y4" s="1"/>
      <c r="Z4" s="1"/>
      <c r="AA4" s="1"/>
      <c r="AB4" s="1"/>
      <c r="AC4" s="1"/>
      <c r="AD4" s="1"/>
      <c r="AE4" s="1"/>
      <c r="AF4" s="1"/>
      <c r="AG4" s="1"/>
      <c r="AH4" s="1"/>
      <c r="AI4" s="1"/>
      <c r="AJ4" s="1"/>
      <c r="AK4" s="1"/>
      <c r="AL4" s="1"/>
      <c r="AM4" s="1"/>
      <c r="AN4" s="1"/>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c r="JS4" s="158"/>
      <c r="JT4" s="158"/>
      <c r="JU4" s="158"/>
      <c r="JV4" s="158"/>
      <c r="JW4" s="158"/>
      <c r="JX4" s="158"/>
      <c r="JY4" s="158"/>
      <c r="JZ4" s="158"/>
      <c r="KA4" s="158"/>
      <c r="KB4" s="158"/>
      <c r="KC4" s="158"/>
      <c r="KD4" s="158"/>
      <c r="KE4" s="158"/>
      <c r="KF4" s="158"/>
      <c r="KG4" s="158"/>
      <c r="KH4" s="158"/>
      <c r="KI4" s="158"/>
      <c r="KJ4" s="158"/>
      <c r="KK4" s="158"/>
      <c r="KL4" s="158"/>
    </row>
    <row r="5" spans="1:298" s="159" customFormat="1" ht="62.25" customHeight="1">
      <c r="A5" s="364" t="s">
        <v>1</v>
      </c>
      <c r="B5" s="365"/>
      <c r="C5" s="366"/>
      <c r="D5" s="375" t="s">
        <v>438</v>
      </c>
      <c r="E5" s="376"/>
      <c r="F5" s="376"/>
      <c r="G5" s="376"/>
      <c r="H5" s="376"/>
      <c r="I5" s="376"/>
      <c r="J5" s="376"/>
      <c r="K5" s="376"/>
      <c r="L5" s="376"/>
      <c r="M5" s="376"/>
      <c r="N5" s="377"/>
      <c r="O5" s="1"/>
      <c r="P5" s="1"/>
      <c r="Q5" s="1"/>
      <c r="R5" s="1"/>
      <c r="S5" s="1"/>
      <c r="T5" s="1"/>
      <c r="U5" s="1"/>
      <c r="V5" s="1"/>
      <c r="W5" s="1"/>
      <c r="X5" s="1"/>
      <c r="Y5" s="1"/>
      <c r="Z5" s="1"/>
      <c r="AA5" s="1"/>
      <c r="AB5" s="1"/>
      <c r="AC5" s="1"/>
      <c r="AD5" s="1"/>
      <c r="AE5" s="1"/>
      <c r="AF5" s="1"/>
      <c r="AG5" s="1"/>
      <c r="AH5" s="1"/>
      <c r="AI5" s="1"/>
      <c r="AJ5" s="1"/>
      <c r="AK5" s="1"/>
      <c r="AL5" s="1"/>
      <c r="AM5" s="1"/>
      <c r="AN5" s="1"/>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c r="GZ5" s="158"/>
      <c r="HA5" s="158"/>
      <c r="HB5" s="158"/>
      <c r="HC5" s="158"/>
      <c r="HD5" s="158"/>
      <c r="HE5" s="158"/>
      <c r="HF5" s="158"/>
      <c r="HG5" s="158"/>
      <c r="HH5" s="158"/>
      <c r="HI5" s="158"/>
      <c r="HJ5" s="158"/>
      <c r="HK5" s="158"/>
      <c r="HL5" s="158"/>
      <c r="HM5" s="158"/>
      <c r="HN5" s="158"/>
      <c r="HO5" s="158"/>
      <c r="HP5" s="158"/>
      <c r="HQ5" s="158"/>
      <c r="HR5" s="158"/>
      <c r="HS5" s="158"/>
      <c r="HT5" s="158"/>
      <c r="HU5" s="158"/>
      <c r="HV5" s="158"/>
      <c r="HW5" s="158"/>
      <c r="HX5" s="158"/>
      <c r="HY5" s="158"/>
      <c r="HZ5" s="158"/>
      <c r="IA5" s="158"/>
      <c r="IB5" s="158"/>
      <c r="IC5" s="158"/>
      <c r="ID5" s="158"/>
      <c r="IE5" s="158"/>
      <c r="IF5" s="158"/>
      <c r="IG5" s="158"/>
      <c r="IH5" s="158"/>
      <c r="II5" s="158"/>
      <c r="IJ5" s="158"/>
      <c r="IK5" s="158"/>
      <c r="IL5" s="158"/>
      <c r="IM5" s="158"/>
      <c r="IN5" s="158"/>
      <c r="IO5" s="158"/>
      <c r="IP5" s="158"/>
      <c r="IQ5" s="158"/>
      <c r="IR5" s="158"/>
      <c r="IS5" s="158"/>
      <c r="IT5" s="158"/>
      <c r="IU5" s="158"/>
      <c r="IV5" s="158"/>
      <c r="IW5" s="158"/>
      <c r="IX5" s="158"/>
      <c r="IY5" s="158"/>
      <c r="IZ5" s="158"/>
      <c r="JA5" s="158"/>
      <c r="JB5" s="158"/>
      <c r="JC5" s="158"/>
      <c r="JD5" s="158"/>
      <c r="JE5" s="158"/>
      <c r="JF5" s="158"/>
      <c r="JG5" s="158"/>
      <c r="JH5" s="158"/>
      <c r="JI5" s="158"/>
      <c r="JJ5" s="158"/>
      <c r="JK5" s="158"/>
      <c r="JL5" s="158"/>
      <c r="JM5" s="158"/>
      <c r="JN5" s="158"/>
      <c r="JO5" s="158"/>
      <c r="JP5" s="158"/>
      <c r="JQ5" s="158"/>
      <c r="JR5" s="158"/>
      <c r="JS5" s="158"/>
      <c r="JT5" s="158"/>
      <c r="JU5" s="158"/>
      <c r="JV5" s="158"/>
      <c r="JW5" s="158"/>
      <c r="JX5" s="158"/>
      <c r="JY5" s="158"/>
      <c r="JZ5" s="158"/>
      <c r="KA5" s="158"/>
      <c r="KB5" s="158"/>
      <c r="KC5" s="158"/>
      <c r="KD5" s="158"/>
      <c r="KE5" s="158"/>
      <c r="KF5" s="158"/>
      <c r="KG5" s="158"/>
      <c r="KH5" s="158"/>
      <c r="KI5" s="158"/>
      <c r="KJ5" s="158"/>
      <c r="KK5" s="158"/>
      <c r="KL5" s="158"/>
    </row>
    <row r="6" spans="1:298" s="159" customFormat="1" ht="49.5" customHeight="1">
      <c r="A6" s="364" t="s">
        <v>2</v>
      </c>
      <c r="B6" s="365"/>
      <c r="C6" s="366"/>
      <c r="D6" s="375" t="s">
        <v>376</v>
      </c>
      <c r="E6" s="376"/>
      <c r="F6" s="376"/>
      <c r="G6" s="376"/>
      <c r="H6" s="376"/>
      <c r="I6" s="376"/>
      <c r="J6" s="376"/>
      <c r="K6" s="376"/>
      <c r="L6" s="376"/>
      <c r="M6" s="376"/>
      <c r="N6" s="377"/>
      <c r="O6" s="1"/>
      <c r="P6" s="1"/>
      <c r="Q6" s="1"/>
      <c r="R6" s="1"/>
      <c r="S6" s="1"/>
      <c r="T6" s="1"/>
      <c r="U6" s="1"/>
      <c r="V6" s="1"/>
      <c r="W6" s="1"/>
      <c r="X6" s="1"/>
      <c r="Y6" s="1"/>
      <c r="Z6" s="1"/>
      <c r="AA6" s="1"/>
      <c r="AB6" s="1"/>
      <c r="AC6" s="1"/>
      <c r="AD6" s="1"/>
      <c r="AE6" s="1"/>
      <c r="AF6" s="1"/>
      <c r="AG6" s="1"/>
      <c r="AH6" s="1"/>
      <c r="AI6" s="1"/>
      <c r="AJ6" s="1"/>
      <c r="AK6" s="1"/>
      <c r="AL6" s="1"/>
      <c r="AM6" s="1"/>
      <c r="AN6" s="1"/>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c r="GH6" s="158"/>
      <c r="GI6" s="158"/>
      <c r="GJ6" s="158"/>
      <c r="GK6" s="158"/>
      <c r="GL6" s="158"/>
      <c r="GM6" s="158"/>
      <c r="GN6" s="158"/>
      <c r="GO6" s="158"/>
      <c r="GP6" s="158"/>
      <c r="GQ6" s="158"/>
      <c r="GR6" s="158"/>
      <c r="GS6" s="158"/>
      <c r="GT6" s="158"/>
      <c r="GU6" s="158"/>
      <c r="GV6" s="158"/>
      <c r="GW6" s="158"/>
      <c r="GX6" s="158"/>
      <c r="GY6" s="158"/>
      <c r="GZ6" s="158"/>
      <c r="HA6" s="158"/>
      <c r="HB6" s="158"/>
      <c r="HC6" s="158"/>
      <c r="HD6" s="158"/>
      <c r="HE6" s="158"/>
      <c r="HF6" s="158"/>
      <c r="HG6" s="158"/>
      <c r="HH6" s="158"/>
      <c r="HI6" s="158"/>
      <c r="HJ6" s="158"/>
      <c r="HK6" s="158"/>
      <c r="HL6" s="158"/>
      <c r="HM6" s="158"/>
      <c r="HN6" s="158"/>
      <c r="HO6" s="158"/>
      <c r="HP6" s="158"/>
      <c r="HQ6" s="158"/>
      <c r="HR6" s="158"/>
      <c r="HS6" s="158"/>
      <c r="HT6" s="158"/>
      <c r="HU6" s="158"/>
      <c r="HV6" s="158"/>
      <c r="HW6" s="158"/>
      <c r="HX6" s="158"/>
      <c r="HY6" s="158"/>
      <c r="HZ6" s="158"/>
      <c r="IA6" s="158"/>
      <c r="IB6" s="158"/>
      <c r="IC6" s="158"/>
      <c r="ID6" s="158"/>
      <c r="IE6" s="158"/>
      <c r="IF6" s="158"/>
      <c r="IG6" s="158"/>
      <c r="IH6" s="158"/>
      <c r="II6" s="158"/>
      <c r="IJ6" s="158"/>
      <c r="IK6" s="158"/>
      <c r="IL6" s="158"/>
      <c r="IM6" s="158"/>
      <c r="IN6" s="158"/>
      <c r="IO6" s="158"/>
      <c r="IP6" s="158"/>
      <c r="IQ6" s="158"/>
      <c r="IR6" s="158"/>
      <c r="IS6" s="158"/>
      <c r="IT6" s="158"/>
      <c r="IU6" s="158"/>
      <c r="IV6" s="158"/>
      <c r="IW6" s="158"/>
      <c r="IX6" s="158"/>
      <c r="IY6" s="158"/>
      <c r="IZ6" s="158"/>
      <c r="JA6" s="158"/>
      <c r="JB6" s="158"/>
      <c r="JC6" s="158"/>
      <c r="JD6" s="158"/>
      <c r="JE6" s="158"/>
      <c r="JF6" s="158"/>
      <c r="JG6" s="158"/>
      <c r="JH6" s="158"/>
      <c r="JI6" s="158"/>
      <c r="JJ6" s="158"/>
      <c r="JK6" s="158"/>
      <c r="JL6" s="158"/>
      <c r="JM6" s="158"/>
      <c r="JN6" s="158"/>
      <c r="JO6" s="158"/>
      <c r="JP6" s="158"/>
      <c r="JQ6" s="158"/>
      <c r="JR6" s="158"/>
      <c r="JS6" s="158"/>
      <c r="JT6" s="158"/>
      <c r="JU6" s="158"/>
      <c r="JV6" s="158"/>
      <c r="JW6" s="158"/>
      <c r="JX6" s="158"/>
      <c r="JY6" s="158"/>
      <c r="JZ6" s="158"/>
      <c r="KA6" s="158"/>
      <c r="KB6" s="158"/>
      <c r="KC6" s="158"/>
      <c r="KD6" s="158"/>
      <c r="KE6" s="158"/>
      <c r="KF6" s="158"/>
      <c r="KG6" s="158"/>
      <c r="KH6" s="158"/>
      <c r="KI6" s="158"/>
      <c r="KJ6" s="158"/>
      <c r="KK6" s="158"/>
      <c r="KL6" s="158"/>
    </row>
    <row r="7" spans="1:298" s="159" customFormat="1" ht="16.5">
      <c r="A7" s="343" t="s">
        <v>3</v>
      </c>
      <c r="B7" s="344"/>
      <c r="C7" s="344"/>
      <c r="D7" s="344"/>
      <c r="E7" s="344"/>
      <c r="F7" s="344"/>
      <c r="G7" s="344"/>
      <c r="H7" s="345"/>
      <c r="I7" s="343" t="s">
        <v>4</v>
      </c>
      <c r="J7" s="344"/>
      <c r="K7" s="344"/>
      <c r="L7" s="344"/>
      <c r="M7" s="344"/>
      <c r="N7" s="345"/>
      <c r="O7" s="343" t="s">
        <v>5</v>
      </c>
      <c r="P7" s="344"/>
      <c r="Q7" s="344"/>
      <c r="R7" s="344"/>
      <c r="S7" s="344"/>
      <c r="T7" s="344"/>
      <c r="U7" s="344"/>
      <c r="V7" s="344"/>
      <c r="W7" s="345"/>
      <c r="X7" s="343" t="s">
        <v>6</v>
      </c>
      <c r="Y7" s="344"/>
      <c r="Z7" s="344"/>
      <c r="AA7" s="344"/>
      <c r="AB7" s="344"/>
      <c r="AC7" s="344"/>
      <c r="AD7" s="344"/>
      <c r="AE7" s="344"/>
      <c r="AF7" s="344"/>
      <c r="AG7" s="344"/>
      <c r="AH7" s="345"/>
      <c r="AI7" s="343" t="s">
        <v>7</v>
      </c>
      <c r="AJ7" s="344"/>
      <c r="AK7" s="344"/>
      <c r="AL7" s="344"/>
      <c r="AM7" s="344"/>
      <c r="AN7" s="37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c r="FH7" s="158"/>
      <c r="FI7" s="158"/>
      <c r="FJ7" s="158"/>
      <c r="FK7" s="158"/>
      <c r="FL7" s="158"/>
      <c r="FM7" s="158"/>
      <c r="FN7" s="158"/>
      <c r="FO7" s="158"/>
      <c r="FP7" s="158"/>
      <c r="FQ7" s="158"/>
      <c r="FR7" s="158"/>
      <c r="FS7" s="158"/>
      <c r="FT7" s="158"/>
      <c r="FU7" s="158"/>
      <c r="FV7" s="158"/>
      <c r="FW7" s="158"/>
      <c r="FX7" s="158"/>
      <c r="FY7" s="158"/>
      <c r="FZ7" s="158"/>
      <c r="GA7" s="158"/>
      <c r="GB7" s="158"/>
      <c r="GC7" s="158"/>
      <c r="GD7" s="158"/>
      <c r="GE7" s="158"/>
      <c r="GF7" s="158"/>
      <c r="GG7" s="158"/>
      <c r="GH7" s="158"/>
      <c r="GI7" s="158"/>
      <c r="GJ7" s="158"/>
      <c r="GK7" s="158"/>
      <c r="GL7" s="158"/>
      <c r="GM7" s="158"/>
      <c r="GN7" s="158"/>
      <c r="GO7" s="158"/>
      <c r="GP7" s="158"/>
      <c r="GQ7" s="158"/>
      <c r="GR7" s="158"/>
      <c r="GS7" s="158"/>
      <c r="GT7" s="158"/>
      <c r="GU7" s="158"/>
      <c r="GV7" s="158"/>
      <c r="GW7" s="158"/>
      <c r="GX7" s="158"/>
      <c r="GY7" s="158"/>
      <c r="GZ7" s="158"/>
      <c r="HA7" s="158"/>
      <c r="HB7" s="158"/>
      <c r="HC7" s="158"/>
      <c r="HD7" s="158"/>
      <c r="HE7" s="158"/>
      <c r="HF7" s="158"/>
      <c r="HG7" s="158"/>
      <c r="HH7" s="158"/>
      <c r="HI7" s="158"/>
      <c r="HJ7" s="158"/>
      <c r="HK7" s="158"/>
      <c r="HL7" s="158"/>
      <c r="HM7" s="158"/>
      <c r="HN7" s="158"/>
      <c r="HO7" s="158"/>
      <c r="HP7" s="158"/>
      <c r="HQ7" s="158"/>
      <c r="HR7" s="158"/>
      <c r="HS7" s="158"/>
      <c r="HT7" s="158"/>
      <c r="HU7" s="158"/>
      <c r="HV7" s="158"/>
      <c r="HW7" s="158"/>
      <c r="HX7" s="158"/>
      <c r="HY7" s="158"/>
      <c r="HZ7" s="158"/>
      <c r="IA7" s="158"/>
      <c r="IB7" s="158"/>
      <c r="IC7" s="158"/>
      <c r="ID7" s="158"/>
      <c r="IE7" s="158"/>
      <c r="IF7" s="158"/>
      <c r="IG7" s="158"/>
      <c r="IH7" s="158"/>
      <c r="II7" s="158"/>
      <c r="IJ7" s="158"/>
      <c r="IK7" s="158"/>
      <c r="IL7" s="158"/>
      <c r="IM7" s="158"/>
      <c r="IN7" s="158"/>
      <c r="IO7" s="158"/>
      <c r="IP7" s="158"/>
      <c r="IQ7" s="158"/>
      <c r="IR7" s="158"/>
      <c r="IS7" s="158"/>
      <c r="IT7" s="158"/>
      <c r="IU7" s="158"/>
      <c r="IV7" s="158"/>
      <c r="IW7" s="158"/>
      <c r="IX7" s="158"/>
      <c r="IY7" s="158"/>
      <c r="IZ7" s="158"/>
      <c r="JA7" s="158"/>
      <c r="JB7" s="158"/>
      <c r="JC7" s="158"/>
      <c r="JD7" s="158"/>
      <c r="JE7" s="158"/>
      <c r="JF7" s="158"/>
      <c r="JG7" s="158"/>
      <c r="JH7" s="158"/>
      <c r="JI7" s="158"/>
      <c r="JJ7" s="158"/>
      <c r="JK7" s="158"/>
      <c r="JL7" s="158"/>
      <c r="JM7" s="158"/>
      <c r="JN7" s="158"/>
      <c r="JO7" s="158"/>
      <c r="JP7" s="158"/>
      <c r="JQ7" s="158"/>
      <c r="JR7" s="158"/>
      <c r="JS7" s="158"/>
      <c r="JT7" s="158"/>
      <c r="JU7" s="158"/>
      <c r="JV7" s="158"/>
      <c r="JW7" s="158"/>
      <c r="JX7" s="158"/>
      <c r="JY7" s="158"/>
      <c r="JZ7" s="158"/>
      <c r="KA7" s="158"/>
      <c r="KB7" s="158"/>
      <c r="KC7" s="158"/>
      <c r="KD7" s="158"/>
      <c r="KE7" s="158"/>
      <c r="KF7" s="158"/>
      <c r="KG7" s="158"/>
      <c r="KH7" s="158"/>
      <c r="KI7" s="158"/>
      <c r="KJ7" s="158"/>
      <c r="KK7" s="158"/>
      <c r="KL7" s="158"/>
    </row>
    <row r="8" spans="1:298" s="159" customFormat="1" ht="16.5" customHeight="1">
      <c r="A8" s="380" t="s">
        <v>37</v>
      </c>
      <c r="B8" s="383" t="s">
        <v>386</v>
      </c>
      <c r="C8" s="382" t="s">
        <v>8</v>
      </c>
      <c r="D8" s="356" t="s">
        <v>369</v>
      </c>
      <c r="E8" s="356" t="s">
        <v>10</v>
      </c>
      <c r="F8" s="384" t="s">
        <v>11</v>
      </c>
      <c r="G8" s="357" t="s">
        <v>12</v>
      </c>
      <c r="H8" s="356" t="s">
        <v>13</v>
      </c>
      <c r="I8" s="359" t="s">
        <v>14</v>
      </c>
      <c r="J8" s="379" t="s">
        <v>15</v>
      </c>
      <c r="K8" s="357" t="s">
        <v>16</v>
      </c>
      <c r="L8" s="357" t="s">
        <v>17</v>
      </c>
      <c r="M8" s="379" t="s">
        <v>15</v>
      </c>
      <c r="N8" s="356" t="s">
        <v>18</v>
      </c>
      <c r="O8" s="346" t="s">
        <v>19</v>
      </c>
      <c r="P8" s="360" t="s">
        <v>20</v>
      </c>
      <c r="Q8" s="357" t="s">
        <v>21</v>
      </c>
      <c r="R8" s="360" t="s">
        <v>22</v>
      </c>
      <c r="S8" s="360"/>
      <c r="T8" s="360"/>
      <c r="U8" s="360"/>
      <c r="V8" s="360"/>
      <c r="W8" s="360"/>
      <c r="X8" s="358" t="s">
        <v>289</v>
      </c>
      <c r="Y8" s="346" t="s">
        <v>250</v>
      </c>
      <c r="Z8" s="346" t="s">
        <v>15</v>
      </c>
      <c r="AA8" s="150"/>
      <c r="AB8" s="150"/>
      <c r="AC8" s="346" t="s">
        <v>23</v>
      </c>
      <c r="AD8" s="346" t="s">
        <v>15</v>
      </c>
      <c r="AE8" s="150"/>
      <c r="AF8" s="150"/>
      <c r="AG8" s="358" t="s">
        <v>24</v>
      </c>
      <c r="AH8" s="346" t="s">
        <v>25</v>
      </c>
      <c r="AI8" s="360" t="s">
        <v>7</v>
      </c>
      <c r="AJ8" s="360" t="s">
        <v>26</v>
      </c>
      <c r="AK8" s="360" t="s">
        <v>27</v>
      </c>
      <c r="AL8" s="360" t="s">
        <v>28</v>
      </c>
      <c r="AM8" s="385" t="s">
        <v>29</v>
      </c>
      <c r="AN8" s="385" t="s">
        <v>30</v>
      </c>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8"/>
      <c r="FT8" s="158"/>
      <c r="FU8" s="158"/>
      <c r="FV8" s="158"/>
      <c r="FW8" s="158"/>
      <c r="FX8" s="158"/>
      <c r="FY8" s="158"/>
      <c r="FZ8" s="158"/>
      <c r="GA8" s="158"/>
      <c r="GB8" s="158"/>
      <c r="GC8" s="158"/>
      <c r="GD8" s="158"/>
      <c r="GE8" s="158"/>
      <c r="GF8" s="158"/>
      <c r="GG8" s="158"/>
      <c r="GH8" s="158"/>
      <c r="GI8" s="158"/>
      <c r="GJ8" s="158"/>
      <c r="GK8" s="158"/>
      <c r="GL8" s="158"/>
      <c r="GM8" s="158"/>
      <c r="GN8" s="158"/>
      <c r="GO8" s="158"/>
      <c r="GP8" s="158"/>
      <c r="GQ8" s="158"/>
      <c r="GR8" s="158"/>
      <c r="GS8" s="158"/>
      <c r="GT8" s="158"/>
      <c r="GU8" s="158"/>
      <c r="GV8" s="158"/>
      <c r="GW8" s="158"/>
      <c r="GX8" s="158"/>
      <c r="GY8" s="158"/>
      <c r="GZ8" s="158"/>
      <c r="HA8" s="158"/>
      <c r="HB8" s="158"/>
      <c r="HC8" s="158"/>
      <c r="HD8" s="158"/>
      <c r="HE8" s="158"/>
      <c r="HF8" s="158"/>
      <c r="HG8" s="158"/>
      <c r="HH8" s="158"/>
      <c r="HI8" s="158"/>
      <c r="HJ8" s="158"/>
      <c r="HK8" s="158"/>
      <c r="HL8" s="158"/>
      <c r="HM8" s="158"/>
      <c r="HN8" s="158"/>
      <c r="HO8" s="158"/>
      <c r="HP8" s="158"/>
      <c r="HQ8" s="158"/>
      <c r="HR8" s="158"/>
      <c r="HS8" s="158"/>
      <c r="HT8" s="158"/>
      <c r="HU8" s="158"/>
      <c r="HV8" s="158"/>
      <c r="HW8" s="158"/>
      <c r="HX8" s="158"/>
      <c r="HY8" s="158"/>
      <c r="HZ8" s="158"/>
      <c r="IA8" s="158"/>
      <c r="IB8" s="158"/>
      <c r="IC8" s="158"/>
      <c r="ID8" s="158"/>
      <c r="IE8" s="158"/>
      <c r="IF8" s="158"/>
      <c r="IG8" s="158"/>
      <c r="IH8" s="158"/>
      <c r="II8" s="158"/>
      <c r="IJ8" s="158"/>
      <c r="IK8" s="158"/>
      <c r="IL8" s="158"/>
      <c r="IM8" s="158"/>
      <c r="IN8" s="158"/>
      <c r="IO8" s="158"/>
      <c r="IP8" s="158"/>
      <c r="IQ8" s="158"/>
      <c r="IR8" s="158"/>
      <c r="IS8" s="158"/>
      <c r="IT8" s="158"/>
      <c r="IU8" s="158"/>
      <c r="IV8" s="158"/>
      <c r="IW8" s="158"/>
      <c r="IX8" s="158"/>
      <c r="IY8" s="158"/>
      <c r="IZ8" s="158"/>
      <c r="JA8" s="158"/>
      <c r="JB8" s="158"/>
      <c r="JC8" s="158"/>
      <c r="JD8" s="158"/>
      <c r="JE8" s="158"/>
      <c r="JF8" s="158"/>
      <c r="JG8" s="158"/>
      <c r="JH8" s="158"/>
      <c r="JI8" s="158"/>
      <c r="JJ8" s="158"/>
      <c r="JK8" s="158"/>
      <c r="JL8" s="158"/>
      <c r="JM8" s="158"/>
      <c r="JN8" s="158"/>
      <c r="JO8" s="158"/>
      <c r="JP8" s="158"/>
      <c r="JQ8" s="158"/>
      <c r="JR8" s="158"/>
      <c r="JS8" s="158"/>
      <c r="JT8" s="158"/>
      <c r="JU8" s="158"/>
      <c r="JV8" s="158"/>
      <c r="JW8" s="158"/>
      <c r="JX8" s="158"/>
      <c r="JY8" s="158"/>
      <c r="JZ8" s="158"/>
      <c r="KA8" s="158"/>
      <c r="KB8" s="158"/>
      <c r="KC8" s="158"/>
      <c r="KD8" s="158"/>
      <c r="KE8" s="158"/>
      <c r="KF8" s="158"/>
      <c r="KG8" s="158"/>
      <c r="KH8" s="158"/>
      <c r="KI8" s="158"/>
      <c r="KJ8" s="158"/>
      <c r="KK8" s="158"/>
      <c r="KL8" s="158"/>
    </row>
    <row r="9" spans="1:298" s="161" customFormat="1" ht="94.5" customHeight="1" thickBot="1">
      <c r="A9" s="381"/>
      <c r="B9" s="404"/>
      <c r="C9" s="383"/>
      <c r="D9" s="357"/>
      <c r="E9" s="357"/>
      <c r="F9" s="383"/>
      <c r="G9" s="359"/>
      <c r="H9" s="357"/>
      <c r="I9" s="359"/>
      <c r="J9" s="379"/>
      <c r="K9" s="359"/>
      <c r="L9" s="359"/>
      <c r="M9" s="379"/>
      <c r="N9" s="357"/>
      <c r="O9" s="347"/>
      <c r="P9" s="357"/>
      <c r="Q9" s="359"/>
      <c r="R9" s="137" t="s">
        <v>31</v>
      </c>
      <c r="S9" s="137" t="s">
        <v>32</v>
      </c>
      <c r="T9" s="137" t="s">
        <v>33</v>
      </c>
      <c r="U9" s="137" t="s">
        <v>34</v>
      </c>
      <c r="V9" s="137" t="s">
        <v>35</v>
      </c>
      <c r="W9" s="137" t="s">
        <v>36</v>
      </c>
      <c r="X9" s="346"/>
      <c r="Y9" s="348"/>
      <c r="Z9" s="348"/>
      <c r="AA9" s="154" t="s">
        <v>278</v>
      </c>
      <c r="AB9" s="154" t="s">
        <v>15</v>
      </c>
      <c r="AC9" s="348"/>
      <c r="AD9" s="348"/>
      <c r="AE9" s="152" t="s">
        <v>23</v>
      </c>
      <c r="AF9" s="152" t="s">
        <v>15</v>
      </c>
      <c r="AG9" s="346"/>
      <c r="AH9" s="347"/>
      <c r="AI9" s="357"/>
      <c r="AJ9" s="357"/>
      <c r="AK9" s="357"/>
      <c r="AL9" s="357"/>
      <c r="AM9" s="386"/>
      <c r="AN9" s="386"/>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c r="IR9" s="160"/>
      <c r="IS9" s="160"/>
      <c r="IT9" s="160"/>
      <c r="IU9" s="160"/>
      <c r="IV9" s="160"/>
      <c r="IW9" s="160"/>
      <c r="IX9" s="160"/>
      <c r="IY9" s="160"/>
      <c r="IZ9" s="160"/>
      <c r="JA9" s="160"/>
      <c r="JB9" s="160"/>
      <c r="JC9" s="160"/>
      <c r="JD9" s="160"/>
      <c r="JE9" s="160"/>
      <c r="JF9" s="160"/>
      <c r="JG9" s="160"/>
      <c r="JH9" s="160"/>
      <c r="JI9" s="160"/>
      <c r="JJ9" s="160"/>
      <c r="JK9" s="160"/>
      <c r="JL9" s="160"/>
      <c r="JM9" s="160"/>
      <c r="JN9" s="160"/>
      <c r="JO9" s="160"/>
      <c r="JP9" s="160"/>
      <c r="JQ9" s="160"/>
      <c r="JR9" s="160"/>
      <c r="JS9" s="160"/>
      <c r="JT9" s="160"/>
      <c r="JU9" s="160"/>
      <c r="JV9" s="160"/>
      <c r="JW9" s="160"/>
      <c r="JX9" s="160"/>
      <c r="JY9" s="160"/>
      <c r="JZ9" s="160"/>
      <c r="KA9" s="160"/>
      <c r="KB9" s="160"/>
      <c r="KC9" s="160"/>
      <c r="KD9" s="160"/>
      <c r="KE9" s="160"/>
      <c r="KF9" s="160"/>
      <c r="KG9" s="160"/>
      <c r="KH9" s="160"/>
      <c r="KI9" s="160"/>
      <c r="KJ9" s="160"/>
      <c r="KK9" s="160"/>
      <c r="KL9" s="160"/>
    </row>
    <row r="10" spans="1:298" ht="57.75" customHeight="1" thickBot="1">
      <c r="A10" s="352">
        <v>1</v>
      </c>
      <c r="B10" s="353" t="s">
        <v>442</v>
      </c>
      <c r="C10" s="352" t="s">
        <v>309</v>
      </c>
      <c r="D10" s="387" t="s">
        <v>445</v>
      </c>
      <c r="E10" s="352" t="s">
        <v>443</v>
      </c>
      <c r="F10" s="352" t="s">
        <v>444</v>
      </c>
      <c r="G10" s="352" t="s">
        <v>41</v>
      </c>
      <c r="H10" s="352">
        <v>2</v>
      </c>
      <c r="I10" s="389" t="str">
        <f>IF(H10&lt;=2,'Tabla probabilidad'!$B$5,IF(H10&lt;=24,'Tabla probabilidad'!$B$6,IF(H10&lt;=500,'Tabla probabilidad'!$B$7,IF(H10&lt;=5000,'Tabla probabilidad'!$B$8,IF(H10&gt;5000,'Tabla probabilidad'!$B$9)))))</f>
        <v>Muy Baja</v>
      </c>
      <c r="J10" s="390">
        <v>0.2</v>
      </c>
      <c r="K10" s="352" t="s">
        <v>330</v>
      </c>
      <c r="L10" s="352"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52"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52" t="str">
        <f>VLOOKUP((I10&amp;L10),Hoja1!$B$4:$C$28,2,0)</f>
        <v>Bajo</v>
      </c>
      <c r="O10" s="138">
        <v>1</v>
      </c>
      <c r="P10" s="236" t="s">
        <v>446</v>
      </c>
      <c r="Q10" s="138" t="str">
        <f t="shared" ref="Q10:Q11" si="0">IF(R10="Preventivo","Probabilidad",IF(R10="Detectivo","Probabilidad", IF(R10="Correctivo","Impacto")))</f>
        <v>Probabilidad</v>
      </c>
      <c r="R10" s="138" t="s">
        <v>52</v>
      </c>
      <c r="S10" s="138" t="s">
        <v>57</v>
      </c>
      <c r="T10" s="139">
        <f>VLOOKUP(R10&amp;S10,Hoja1!$Q$4:$R$9,2,0)</f>
        <v>0.45</v>
      </c>
      <c r="U10" s="140" t="s">
        <v>59</v>
      </c>
      <c r="V10" s="140" t="s">
        <v>62</v>
      </c>
      <c r="W10" s="140" t="s">
        <v>65</v>
      </c>
      <c r="X10" s="151">
        <f>IF(Q10="Probabilidad",($J$10*T10),IF(Q10="Impacto"," "))</f>
        <v>9.0000000000000011E-2</v>
      </c>
      <c r="Y10" s="151" t="str">
        <f>IF(Z10&lt;=20%,'Tabla probabilidad'!$B$5,IF(Z10&lt;=40%,'Tabla probabilidad'!$B$6,IF(Z10&lt;=60%,'Tabla probabilidad'!$B$7,IF(Z10&lt;=80%,'Tabla probabilidad'!$B$8,IF(Z10&lt;=100%,'Tabla probabilidad'!$B$9)))))</f>
        <v>Muy Baja</v>
      </c>
      <c r="Z10" s="151">
        <f>IF(R10="Preventivo",(J10-(J10*T10)),IF(R10="Detectivo",(J10-(J10*T10)),IF(R10="Correctivo",(J10))))</f>
        <v>0.11</v>
      </c>
      <c r="AA10" s="349" t="str">
        <f>IF(AB10&lt;=20%,'Tabla probabilidad'!$B$5,IF(AB10&lt;=40%,'Tabla probabilidad'!$B$6,IF(AB10&lt;=60%,'Tabla probabilidad'!$B$7,IF(AB10&lt;=80%,'Tabla probabilidad'!$B$8,IF(AB10&lt;=100%,'Tabla probabilidad'!$B$9)))))</f>
        <v>Muy Baja</v>
      </c>
      <c r="AB10" s="349">
        <f>AVERAGE(Z10:Z14)</f>
        <v>0.11</v>
      </c>
      <c r="AC10" s="151" t="str">
        <f t="shared" ref="AC10:AC29" si="1">IF(AD10&lt;=20%,"Leve",IF(AD10&lt;=40%,"Menor",IF(AD10&lt;=60%,"Moderado",IF(AD10&lt;=80%,"Mayor",IF(AD10&lt;=100%,"Catastrófico")))))</f>
        <v>Leve</v>
      </c>
      <c r="AD10" s="151">
        <f>IF(Q10="Probabilidad",(($M$10-0)),IF(Q10="Impacto",($M$10-($M$10*T10))))</f>
        <v>0.2</v>
      </c>
      <c r="AE10" s="349" t="str">
        <f>IF(AF10&lt;=20%,"Leve",IF(AF10&lt;=40%,"Menor",IF(AF10&lt;=60%,"Moderado",IF(AF10&lt;=80%,"Mayor",IF(AF10&lt;=100%,"Catastrófico")))))</f>
        <v>Leve</v>
      </c>
      <c r="AF10" s="349">
        <f>AVERAGE(AD10:AD14)</f>
        <v>0.20000000000000004</v>
      </c>
      <c r="AG10" s="353" t="str">
        <f>VLOOKUP(AA10&amp;AE10,Hoja1!$B$4:$C$28,2,0)</f>
        <v>Bajo</v>
      </c>
      <c r="AH10" s="353" t="s">
        <v>294</v>
      </c>
      <c r="AI10" s="353"/>
      <c r="AJ10" s="353"/>
      <c r="AK10" s="353"/>
      <c r="AL10" s="353"/>
      <c r="AM10" s="353"/>
      <c r="AN10" s="353"/>
    </row>
    <row r="11" spans="1:298" ht="57.75" customHeight="1">
      <c r="A11" s="352"/>
      <c r="B11" s="354"/>
      <c r="C11" s="352"/>
      <c r="D11" s="387"/>
      <c r="E11" s="352"/>
      <c r="F11" s="352"/>
      <c r="G11" s="352"/>
      <c r="H11" s="352"/>
      <c r="I11" s="389"/>
      <c r="J11" s="390"/>
      <c r="K11" s="352"/>
      <c r="L11" s="388"/>
      <c r="M11" s="388"/>
      <c r="N11" s="352"/>
      <c r="O11" s="138">
        <v>2</v>
      </c>
      <c r="P11" s="236" t="s">
        <v>447</v>
      </c>
      <c r="Q11" s="138" t="str">
        <f t="shared" si="0"/>
        <v>Probabilidad</v>
      </c>
      <c r="R11" s="138" t="s">
        <v>52</v>
      </c>
      <c r="S11" s="138" t="s">
        <v>57</v>
      </c>
      <c r="T11" s="139">
        <f>VLOOKUP(R11&amp;S11,Hoja1!$Q$4:$R$9,2,0)</f>
        <v>0.45</v>
      </c>
      <c r="U11" s="140" t="s">
        <v>59</v>
      </c>
      <c r="V11" s="140" t="s">
        <v>62</v>
      </c>
      <c r="W11" s="140" t="s">
        <v>65</v>
      </c>
      <c r="X11" s="245">
        <f>IF(Q11="Probabilidad",($J$10*T11),IF(Q11="Impacto"," "))</f>
        <v>9.0000000000000011E-2</v>
      </c>
      <c r="Y11" s="151" t="str">
        <f>IF(Z11&lt;=20%,'Tabla probabilidad'!$B$5,IF(Z11&lt;=40%,'Tabla probabilidad'!$B$6,IF(Z11&lt;=60%,'Tabla probabilidad'!$B$7,IF(Z11&lt;=80%,'Tabla probabilidad'!$B$8,IF(Z11&lt;=100%,'Tabla probabilidad'!$B$9)))))</f>
        <v>Muy Baja</v>
      </c>
      <c r="Z11" s="151">
        <f>IF(R11="Preventivo",(J10-(J10*T11)),IF(R11="Detectivo",(J10-(J10*T11)),IF(R11="Correctivo",(J10))))</f>
        <v>0.11</v>
      </c>
      <c r="AA11" s="350"/>
      <c r="AB11" s="350"/>
      <c r="AC11" s="151" t="str">
        <f t="shared" si="1"/>
        <v>Leve</v>
      </c>
      <c r="AD11" s="245">
        <f>IF(Q11="Probabilidad",(($M$10-0)),IF(Q11="Impacto",($M$10-($M$10*T11))))</f>
        <v>0.2</v>
      </c>
      <c r="AE11" s="350"/>
      <c r="AF11" s="350"/>
      <c r="AG11" s="354"/>
      <c r="AH11" s="354"/>
      <c r="AI11" s="354"/>
      <c r="AJ11" s="354"/>
      <c r="AK11" s="354"/>
      <c r="AL11" s="354"/>
      <c r="AM11" s="354"/>
      <c r="AN11" s="354"/>
    </row>
    <row r="12" spans="1:298" ht="69.75" customHeight="1">
      <c r="A12" s="352"/>
      <c r="B12" s="354"/>
      <c r="C12" s="352"/>
      <c r="D12" s="387"/>
      <c r="E12" s="352"/>
      <c r="F12" s="352"/>
      <c r="G12" s="352"/>
      <c r="H12" s="352"/>
      <c r="I12" s="389"/>
      <c r="J12" s="390"/>
      <c r="K12" s="352"/>
      <c r="L12" s="388"/>
      <c r="M12" s="388"/>
      <c r="N12" s="352"/>
      <c r="O12" s="138">
        <v>3</v>
      </c>
      <c r="P12" s="168" t="s">
        <v>448</v>
      </c>
      <c r="Q12" s="144" t="s">
        <v>109</v>
      </c>
      <c r="R12" s="144" t="s">
        <v>52</v>
      </c>
      <c r="S12" s="144" t="s">
        <v>57</v>
      </c>
      <c r="T12" s="245">
        <f>VLOOKUP(R12&amp;S12,Hoja1!$Q$4:$R$9,2,0)</f>
        <v>0.45</v>
      </c>
      <c r="U12" s="144" t="s">
        <v>59</v>
      </c>
      <c r="V12" s="144" t="s">
        <v>62</v>
      </c>
      <c r="W12" s="144" t="s">
        <v>65</v>
      </c>
      <c r="X12" s="245">
        <f>IF(Q12="Probabilidad",($J$10*T12),IF(Q12="Impacto"," "))</f>
        <v>9.0000000000000011E-2</v>
      </c>
      <c r="Y12" s="151" t="str">
        <f>IF(Z12&lt;=20%,'Tabla probabilidad'!$B$5,IF(Z12&lt;=40%,'Tabla probabilidad'!$B$6,IF(Z12&lt;=60%,'Tabla probabilidad'!$B$7,IF(Z12&lt;=80%,'Tabla probabilidad'!$B$8,IF(Z12&lt;=100%,'Tabla probabilidad'!$B$9)))))</f>
        <v>Muy Baja</v>
      </c>
      <c r="Z12" s="151">
        <f>IF(R12="Preventivo",(J10-(J10*T12)),IF(R12="Detectivo",(J10-(J10*T12)),IF(R12="Correctivo",(J10))))</f>
        <v>0.11</v>
      </c>
      <c r="AA12" s="350"/>
      <c r="AB12" s="350"/>
      <c r="AC12" s="151" t="str">
        <f t="shared" si="1"/>
        <v>Leve</v>
      </c>
      <c r="AD12" s="245">
        <f>IF(Q12="Probabilidad",(($M$10-0)),IF(Q12="Impacto",($M$10-($M$10*T12))))</f>
        <v>0.2</v>
      </c>
      <c r="AE12" s="350"/>
      <c r="AF12" s="350"/>
      <c r="AG12" s="354"/>
      <c r="AH12" s="354"/>
      <c r="AI12" s="354"/>
      <c r="AJ12" s="354"/>
      <c r="AK12" s="354"/>
      <c r="AL12" s="354"/>
      <c r="AM12" s="354"/>
      <c r="AN12" s="354"/>
    </row>
    <row r="13" spans="1:298" ht="72" customHeight="1">
      <c r="A13" s="352"/>
      <c r="B13" s="354"/>
      <c r="C13" s="352"/>
      <c r="D13" s="387"/>
      <c r="E13" s="352"/>
      <c r="F13" s="352"/>
      <c r="G13" s="352"/>
      <c r="H13" s="352"/>
      <c r="I13" s="389"/>
      <c r="J13" s="390"/>
      <c r="K13" s="352"/>
      <c r="L13" s="388"/>
      <c r="M13" s="388"/>
      <c r="N13" s="352"/>
      <c r="O13" s="138">
        <v>4</v>
      </c>
      <c r="P13" s="174" t="s">
        <v>449</v>
      </c>
      <c r="Q13" s="144"/>
      <c r="R13" s="144"/>
      <c r="S13" s="144"/>
      <c r="T13" s="146"/>
      <c r="U13" s="144"/>
      <c r="V13" s="144"/>
      <c r="W13" s="144"/>
      <c r="X13" s="245" t="b">
        <f>IF(Q13="Probabilidad",($J$10*T13),IF(Q13="Impacto"," "))</f>
        <v>0</v>
      </c>
      <c r="Y13" s="151" t="b">
        <f>IF(Z13&lt;=20%,'Tabla probabilidad'!$B$5,IF(Z13&lt;=40%,'Tabla probabilidad'!$B$6,IF(Z13&lt;=60%,'Tabla probabilidad'!$B$7,IF(Z13&lt;=80%,'Tabla probabilidad'!$B$8,IF(Z13&lt;=100%,'Tabla probabilidad'!$B$9)))))</f>
        <v>0</v>
      </c>
      <c r="Z13" s="151" t="b">
        <f>IF(R13="Preventivo",(J10-(J10*T13)),IF(R13="Detectivo",(J10-(J10*T13)),IF(R13="Correctivo",(J10))))</f>
        <v>0</v>
      </c>
      <c r="AA13" s="350"/>
      <c r="AB13" s="350"/>
      <c r="AC13" s="151" t="b">
        <f t="shared" si="1"/>
        <v>0</v>
      </c>
      <c r="AD13" s="245" t="b">
        <f>IF(Q13="Probabilidad",(($M$10-0)),IF(Q13="Impacto",($M$10-($M$10*T13))))</f>
        <v>0</v>
      </c>
      <c r="AE13" s="350"/>
      <c r="AF13" s="350"/>
      <c r="AG13" s="354"/>
      <c r="AH13" s="354"/>
      <c r="AI13" s="354"/>
      <c r="AJ13" s="354"/>
      <c r="AK13" s="354"/>
      <c r="AL13" s="354"/>
      <c r="AM13" s="354"/>
      <c r="AN13" s="354"/>
    </row>
    <row r="14" spans="1:298" ht="54" customHeight="1">
      <c r="A14" s="352"/>
      <c r="B14" s="355"/>
      <c r="C14" s="352"/>
      <c r="D14" s="387"/>
      <c r="E14" s="352"/>
      <c r="F14" s="352"/>
      <c r="G14" s="352"/>
      <c r="H14" s="352"/>
      <c r="I14" s="389"/>
      <c r="J14" s="390"/>
      <c r="K14" s="352"/>
      <c r="L14" s="388"/>
      <c r="M14" s="388"/>
      <c r="N14" s="352"/>
      <c r="O14" s="138"/>
      <c r="P14" s="174"/>
      <c r="Q14" s="144"/>
      <c r="R14" s="144"/>
      <c r="S14" s="144"/>
      <c r="T14" s="146"/>
      <c r="U14" s="144"/>
      <c r="V14" s="144"/>
      <c r="W14" s="144"/>
      <c r="X14" s="245" t="b">
        <f>IF(Q14="Probabilidad",($J$10*T14),IF(Q14="Impacto"," "))</f>
        <v>0</v>
      </c>
      <c r="Y14" s="151" t="b">
        <f>IF(Z14&lt;=20%,'Tabla probabilidad'!$B$5,IF(Z14&lt;=40%,'Tabla probabilidad'!$B$6,IF(Z14&lt;=60%,'Tabla probabilidad'!$B$7,IF(Z14&lt;=80%,'Tabla probabilidad'!$B$8,IF(Z14&lt;=100%,'Tabla probabilidad'!$B$9)))))</f>
        <v>0</v>
      </c>
      <c r="Z14" s="151" t="b">
        <f>IF(R14="Preventivo",(J10-(J10*T14)),IF(R14="Detectivo",(J10-(J10*T14)),IF(R14="Correctivo",(J10))))</f>
        <v>0</v>
      </c>
      <c r="AA14" s="351"/>
      <c r="AB14" s="351"/>
      <c r="AC14" s="151" t="b">
        <f t="shared" si="1"/>
        <v>0</v>
      </c>
      <c r="AD14" s="245" t="b">
        <f>IF(Q14="Probabilidad",(($M$10-0)),IF(Q14="Impacto",($M$10-($M$10*T14))))</f>
        <v>0</v>
      </c>
      <c r="AE14" s="351"/>
      <c r="AF14" s="351"/>
      <c r="AG14" s="355"/>
      <c r="AH14" s="355"/>
      <c r="AI14" s="355"/>
      <c r="AJ14" s="355"/>
      <c r="AK14" s="355"/>
      <c r="AL14" s="355"/>
      <c r="AM14" s="355"/>
      <c r="AN14" s="355"/>
    </row>
    <row r="15" spans="1:298" ht="60" customHeight="1">
      <c r="A15" s="352">
        <v>2</v>
      </c>
      <c r="B15" s="394" t="s">
        <v>451</v>
      </c>
      <c r="C15" s="353" t="s">
        <v>391</v>
      </c>
      <c r="D15" s="391" t="s">
        <v>452</v>
      </c>
      <c r="E15" s="352" t="s">
        <v>453</v>
      </c>
      <c r="F15" s="394" t="s">
        <v>454</v>
      </c>
      <c r="G15" s="352" t="s">
        <v>45</v>
      </c>
      <c r="H15" s="352">
        <v>90</v>
      </c>
      <c r="I15" s="395" t="str">
        <f>IF(H15&lt;=2,'[4]Tabla probabilidad'!$B$5,IF(H15&lt;=24,'[4]Tabla probabilidad'!$B$6,IF(H15&lt;=500,'[4]Tabla probabilidad'!$B$7,IF(H15&lt;=5000,'[4]Tabla probabilidad'!$B$8,IF(H15&gt;5000,'[4]Tabla probabilidad'!$B$9)))))</f>
        <v>Media</v>
      </c>
      <c r="J15" s="349">
        <f>IF(H15&lt;=2,'[4]Tabla probabilidad'!$D$5,IF(H15&lt;=24,'[4]Tabla probabilidad'!$D$6,IF(H15&lt;=500,'[4]Tabla probabilidad'!$D$7,IF(H15&lt;=5000,'[4]Tabla probabilidad'!$D$8,IF(H15&gt;5000,'[4]Tabla probabilidad'!$D$9)))))</f>
        <v>0.6</v>
      </c>
      <c r="K15" s="352" t="s">
        <v>329</v>
      </c>
      <c r="L15" s="353"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53"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53" t="str">
        <f>VLOOKUP((I15&amp;L15),[4]Hoja1!$B$4:$C$28,2,0)</f>
        <v xml:space="preserve">Alto </v>
      </c>
      <c r="O15" s="238">
        <v>1</v>
      </c>
      <c r="P15" s="239" t="s">
        <v>455</v>
      </c>
      <c r="Q15" s="240" t="str">
        <f t="shared" ref="Q15:Q29" si="2">IF(R15="Preventivo","Probabilidad",IF(R15="Detectivo","Probabilidad", IF(R15="Correctivo","Impacto")))</f>
        <v>Probabilidad</v>
      </c>
      <c r="R15" s="237" t="s">
        <v>52</v>
      </c>
      <c r="S15" s="237" t="s">
        <v>57</v>
      </c>
      <c r="T15" s="245">
        <f>VLOOKUP(R15&amp;S15,Hoja1!$Q$4:$R$9,2,0)</f>
        <v>0.45</v>
      </c>
      <c r="U15" s="232" t="s">
        <v>59</v>
      </c>
      <c r="V15" s="232" t="s">
        <v>62</v>
      </c>
      <c r="W15" s="232" t="s">
        <v>65</v>
      </c>
      <c r="X15" s="245">
        <f>IF(Q15="Probabilidad",($J$15*T15),IF(Q15="Impacto"," "))</f>
        <v>0.27</v>
      </c>
      <c r="Y15" s="233" t="str">
        <f>IF(Z15&lt;=20%,'[4]Tabla probabilidad'!$B$5,IF(Z15&lt;=40%,'[4]Tabla probabilidad'!$B$6,IF(Z15&lt;=60%,'[4]Tabla probabilidad'!$B$7,IF(Z15&lt;=80%,'[4]Tabla probabilidad'!$B$8,IF(Z15&lt;=100%,'[4]Tabla probabilidad'!$B$9)))))</f>
        <v>Baja</v>
      </c>
      <c r="Z15" s="233">
        <f>IF(R15="Preventivo",(J15-(J15*T15)),IF(R15="Detectivo",(J15-(J15*T15)),IF(R15="Correctivo",(J15))))</f>
        <v>0.32999999999999996</v>
      </c>
      <c r="AA15" s="349" t="str">
        <f>IF(AB15&lt;=20%,'[4]Tabla probabilidad'!$B$5,IF(AB15&lt;=40%,'[4]Tabla probabilidad'!$B$6,IF(AB15&lt;=60%,'[4]Tabla probabilidad'!$B$7,IF(AB15&lt;=80%,'[4]Tabla probabilidad'!$B$8,IF(AB15&lt;=100%,'[4]Tabla probabilidad'!$B$9)))))</f>
        <v>Baja</v>
      </c>
      <c r="AB15" s="349">
        <f>AVERAGE(Z15:Z19)</f>
        <v>0.32999999999999996</v>
      </c>
      <c r="AC15" s="233" t="str">
        <f t="shared" si="1"/>
        <v>Mayor</v>
      </c>
      <c r="AD15" s="245">
        <f>IF(Q15="Probabilidad",(($M$15-0)),IF(Q15="Impacto",($M$15-($M$15*T15))))</f>
        <v>0.8</v>
      </c>
      <c r="AE15" s="349" t="str">
        <f>IF(AF15&lt;=20%,"Leve",IF(AF15&lt;=40%,"Menor",IF(AF15&lt;=60%,"Moderado",IF(AF15&lt;=80%,"Mayor",IF(AF15&lt;=100%,"Catastrófico")))))</f>
        <v>Mayor</v>
      </c>
      <c r="AF15" s="349">
        <f>AVERAGE(AD15:AD19)</f>
        <v>0.8</v>
      </c>
      <c r="AG15" s="353" t="str">
        <f>VLOOKUP(AA15&amp;AE15,[4]Hoja1!$B$4:$C$28,2,0)</f>
        <v xml:space="preserve">Alto </v>
      </c>
      <c r="AH15" s="353" t="s">
        <v>292</v>
      </c>
      <c r="AI15" s="353"/>
      <c r="AJ15" s="353"/>
      <c r="AK15" s="353"/>
      <c r="AL15" s="353"/>
      <c r="AM15" s="353"/>
      <c r="AN15" s="353"/>
    </row>
    <row r="16" spans="1:298" ht="30">
      <c r="A16" s="352"/>
      <c r="B16" s="394"/>
      <c r="C16" s="354"/>
      <c r="D16" s="392"/>
      <c r="E16" s="352"/>
      <c r="F16" s="394"/>
      <c r="G16" s="352"/>
      <c r="H16" s="352"/>
      <c r="I16" s="396"/>
      <c r="J16" s="350"/>
      <c r="K16" s="352"/>
      <c r="L16" s="354"/>
      <c r="M16" s="354"/>
      <c r="N16" s="354"/>
      <c r="O16" s="238">
        <v>2</v>
      </c>
      <c r="P16" s="241" t="s">
        <v>456</v>
      </c>
      <c r="Q16" s="240" t="str">
        <f t="shared" si="2"/>
        <v>Probabilidad</v>
      </c>
      <c r="R16" s="237" t="s">
        <v>52</v>
      </c>
      <c r="S16" s="237" t="s">
        <v>57</v>
      </c>
      <c r="T16" s="245">
        <f>VLOOKUP(R16&amp;S16,Hoja1!$Q$4:$R$9,2,0)</f>
        <v>0.45</v>
      </c>
      <c r="U16" s="232" t="s">
        <v>59</v>
      </c>
      <c r="V16" s="232" t="s">
        <v>62</v>
      </c>
      <c r="W16" s="232" t="s">
        <v>65</v>
      </c>
      <c r="X16" s="245">
        <f>IF(Q16="Probabilidad",($J$15*T16),IF(Q16="Impacto"," "))</f>
        <v>0.27</v>
      </c>
      <c r="Y16" s="233" t="str">
        <f>IF(Z16&lt;=20%,'[4]Tabla probabilidad'!$B$5,IF(Z16&lt;=40%,'[4]Tabla probabilidad'!$B$6,IF(Z16&lt;=60%,'[4]Tabla probabilidad'!$B$7,IF(Z16&lt;=80%,'[4]Tabla probabilidad'!$B$8,IF(Z16&lt;=100%,'[4]Tabla probabilidad'!$B$9)))))</f>
        <v>Baja</v>
      </c>
      <c r="Z16" s="233">
        <f>IF(R16="Preventivo",(J15-(J15*T16)),IF(R16="Detectivo",(J15-(J15*T16)),IF(R16="Correctivo",(J15))))</f>
        <v>0.32999999999999996</v>
      </c>
      <c r="AA16" s="350"/>
      <c r="AB16" s="350"/>
      <c r="AC16" s="233" t="str">
        <f t="shared" si="1"/>
        <v>Mayor</v>
      </c>
      <c r="AD16" s="245">
        <f>IF(Q16="Probabilidad",(($M$15-0)),IF(Q16="Impacto",($M$15-($M$15*T16))))</f>
        <v>0.8</v>
      </c>
      <c r="AE16" s="350"/>
      <c r="AF16" s="350"/>
      <c r="AG16" s="354"/>
      <c r="AH16" s="354"/>
      <c r="AI16" s="354"/>
      <c r="AJ16" s="354"/>
      <c r="AK16" s="354"/>
      <c r="AL16" s="354"/>
      <c r="AM16" s="354"/>
      <c r="AN16" s="354"/>
    </row>
    <row r="17" spans="1:40">
      <c r="A17" s="352"/>
      <c r="B17" s="394"/>
      <c r="C17" s="354"/>
      <c r="D17" s="392"/>
      <c r="E17" s="352"/>
      <c r="F17" s="394"/>
      <c r="G17" s="352"/>
      <c r="H17" s="352"/>
      <c r="I17" s="396"/>
      <c r="J17" s="350"/>
      <c r="K17" s="352"/>
      <c r="L17" s="354"/>
      <c r="M17" s="354"/>
      <c r="N17" s="354"/>
      <c r="O17" s="238">
        <v>3</v>
      </c>
      <c r="P17" s="242" t="s">
        <v>457</v>
      </c>
      <c r="Q17" s="240" t="str">
        <f t="shared" si="2"/>
        <v>Probabilidad</v>
      </c>
      <c r="R17" s="237" t="s">
        <v>52</v>
      </c>
      <c r="S17" s="237" t="s">
        <v>57</v>
      </c>
      <c r="T17" s="245">
        <f>VLOOKUP(R17&amp;S17,Hoja1!$Q$4:$R$9,2,0)</f>
        <v>0.45</v>
      </c>
      <c r="U17" s="232" t="s">
        <v>59</v>
      </c>
      <c r="V17" s="232" t="s">
        <v>62</v>
      </c>
      <c r="W17" s="232" t="s">
        <v>65</v>
      </c>
      <c r="X17" s="245">
        <f>IF(Q17="Probabilidad",($J$15*T17),IF(Q17="Impacto"," "))</f>
        <v>0.27</v>
      </c>
      <c r="Y17" s="233" t="str">
        <f>IF(Z17&lt;=20%,'[4]Tabla probabilidad'!$B$5,IF(Z17&lt;=40%,'[4]Tabla probabilidad'!$B$6,IF(Z17&lt;=60%,'[4]Tabla probabilidad'!$B$7,IF(Z17&lt;=80%,'[4]Tabla probabilidad'!$B$8,IF(Z17&lt;=100%,'[4]Tabla probabilidad'!$B$9)))))</f>
        <v>Baja</v>
      </c>
      <c r="Z17" s="233">
        <f>IF(R17="Preventivo",(J15-(J15*T17)),IF(R17="Detectivo",(J15-(J15*T17)),IF(R17="Correctivo",(J15))))</f>
        <v>0.32999999999999996</v>
      </c>
      <c r="AA17" s="350"/>
      <c r="AB17" s="350"/>
      <c r="AC17" s="233" t="str">
        <f t="shared" si="1"/>
        <v>Mayor</v>
      </c>
      <c r="AD17" s="245">
        <f>IF(Q17="Probabilidad",(($M$15-0)),IF(Q17="Impacto",($M$15-($M$15*T17))))</f>
        <v>0.8</v>
      </c>
      <c r="AE17" s="350"/>
      <c r="AF17" s="350"/>
      <c r="AG17" s="354"/>
      <c r="AH17" s="354"/>
      <c r="AI17" s="354"/>
      <c r="AJ17" s="354"/>
      <c r="AK17" s="354"/>
      <c r="AL17" s="354"/>
      <c r="AM17" s="354"/>
      <c r="AN17" s="354"/>
    </row>
    <row r="18" spans="1:40">
      <c r="A18" s="352"/>
      <c r="B18" s="394"/>
      <c r="C18" s="354"/>
      <c r="D18" s="392"/>
      <c r="E18" s="352"/>
      <c r="F18" s="394"/>
      <c r="G18" s="352"/>
      <c r="H18" s="352"/>
      <c r="I18" s="396"/>
      <c r="J18" s="350"/>
      <c r="K18" s="352"/>
      <c r="L18" s="354"/>
      <c r="M18" s="354"/>
      <c r="N18" s="354"/>
      <c r="O18" s="238">
        <v>4</v>
      </c>
      <c r="P18" s="242" t="s">
        <v>458</v>
      </c>
      <c r="Q18" s="240" t="s">
        <v>109</v>
      </c>
      <c r="R18" s="237" t="s">
        <v>52</v>
      </c>
      <c r="S18" s="237" t="s">
        <v>57</v>
      </c>
      <c r="T18" s="245">
        <f>VLOOKUP(R18&amp;S18,Hoja1!$Q$4:$R$9,2,0)</f>
        <v>0.45</v>
      </c>
      <c r="U18" s="232" t="s">
        <v>59</v>
      </c>
      <c r="V18" s="232" t="s">
        <v>62</v>
      </c>
      <c r="W18" s="232" t="s">
        <v>65</v>
      </c>
      <c r="X18" s="245">
        <f>IF(Q18="Probabilidad",($J$15*T18),IF(Q18="Impacto"," "))</f>
        <v>0.27</v>
      </c>
      <c r="Y18" s="233" t="str">
        <f>IF(Z18&lt;=20%,'[4]Tabla probabilidad'!$B$5,IF(Z18&lt;=40%,'[4]Tabla probabilidad'!$B$6,IF(Z18&lt;=60%,'[4]Tabla probabilidad'!$B$7,IF(Z18&lt;=80%,'[4]Tabla probabilidad'!$B$8,IF(Z18&lt;=100%,'[4]Tabla probabilidad'!$B$9)))))</f>
        <v>Baja</v>
      </c>
      <c r="Z18" s="233">
        <f>IF(R18="Preventivo",(J15-(J15*T18)),IF(R18="Detectivo",(J15-(J15*T18)),IF(R18="Correctivo",(J15))))</f>
        <v>0.32999999999999996</v>
      </c>
      <c r="AA18" s="350"/>
      <c r="AB18" s="350"/>
      <c r="AC18" s="233" t="str">
        <f t="shared" si="1"/>
        <v>Mayor</v>
      </c>
      <c r="AD18" s="245">
        <f>IF(Q18="Probabilidad",(($M$15-0)),IF(Q18="Impacto",($M$15-($M$15*T18))))</f>
        <v>0.8</v>
      </c>
      <c r="AE18" s="350"/>
      <c r="AF18" s="350"/>
      <c r="AG18" s="354"/>
      <c r="AH18" s="354"/>
      <c r="AI18" s="354"/>
      <c r="AJ18" s="354"/>
      <c r="AK18" s="354"/>
      <c r="AL18" s="354"/>
      <c r="AM18" s="354"/>
      <c r="AN18" s="354"/>
    </row>
    <row r="19" spans="1:40">
      <c r="A19" s="352"/>
      <c r="B19" s="394"/>
      <c r="C19" s="355"/>
      <c r="D19" s="393"/>
      <c r="E19" s="352"/>
      <c r="F19" s="394"/>
      <c r="G19" s="352"/>
      <c r="H19" s="352"/>
      <c r="I19" s="397"/>
      <c r="J19" s="351"/>
      <c r="K19" s="352"/>
      <c r="L19" s="355"/>
      <c r="M19" s="355"/>
      <c r="N19" s="355"/>
      <c r="O19" s="238">
        <v>5</v>
      </c>
      <c r="P19" s="242"/>
      <c r="Q19" s="240" t="b">
        <f t="shared" si="2"/>
        <v>0</v>
      </c>
      <c r="R19" s="237"/>
      <c r="S19" s="237"/>
      <c r="T19" s="245" t="e">
        <f>VLOOKUP(R19&amp;S19,Hoja1!$Q$4:$R$9,2,0)</f>
        <v>#N/A</v>
      </c>
      <c r="U19" s="232"/>
      <c r="V19" s="232"/>
      <c r="W19" s="232"/>
      <c r="X19" s="245" t="b">
        <f>IF(Q19="Probabilidad",($J$15*T19),IF(Q19="Impacto"," "))</f>
        <v>0</v>
      </c>
      <c r="Y19" s="233" t="b">
        <f>IF(Z19&lt;=20%,'[4]Tabla probabilidad'!$B$5,IF(Z19&lt;=40%,'[4]Tabla probabilidad'!$B$6,IF(Z19&lt;=60%,'[4]Tabla probabilidad'!$B$7,IF(Z19&lt;=80%,'[4]Tabla probabilidad'!$B$8,IF(Z19&lt;=100%,'[4]Tabla probabilidad'!$B$9)))))</f>
        <v>0</v>
      </c>
      <c r="Z19" s="233" t="b">
        <f>IF(R19="Preventivo",(J15-(J15*T19)),IF(R19="Detectivo",(J15-(J15*T19)),IF(R19="Correctivo",(J15))))</f>
        <v>0</v>
      </c>
      <c r="AA19" s="351"/>
      <c r="AB19" s="351"/>
      <c r="AC19" s="233" t="b">
        <f t="shared" si="1"/>
        <v>0</v>
      </c>
      <c r="AD19" s="245" t="b">
        <f>IF(Q19="Probabilidad",(($M$15-0)),IF(Q19="Impacto",($M$15-($M$15*T19))))</f>
        <v>0</v>
      </c>
      <c r="AE19" s="351"/>
      <c r="AF19" s="351"/>
      <c r="AG19" s="355"/>
      <c r="AH19" s="355"/>
      <c r="AI19" s="355"/>
      <c r="AJ19" s="355"/>
      <c r="AK19" s="355"/>
      <c r="AL19" s="355"/>
      <c r="AM19" s="355"/>
      <c r="AN19" s="355"/>
    </row>
    <row r="20" spans="1:40" ht="38.25">
      <c r="A20" s="352">
        <v>3</v>
      </c>
      <c r="B20" s="353" t="s">
        <v>459</v>
      </c>
      <c r="C20" s="352" t="s">
        <v>322</v>
      </c>
      <c r="D20" s="391" t="s">
        <v>460</v>
      </c>
      <c r="E20" s="352" t="s">
        <v>461</v>
      </c>
      <c r="F20" s="352" t="s">
        <v>462</v>
      </c>
      <c r="G20" s="352" t="s">
        <v>310</v>
      </c>
      <c r="H20" s="352">
        <v>4</v>
      </c>
      <c r="I20" s="389" t="str">
        <f>IF(H20&lt;=2,'[4]Tabla probabilidad'!$B$5,IF(H20&lt;=24,'[4]Tabla probabilidad'!$B$6,IF(H20&lt;=500,'[4]Tabla probabilidad'!$B$7,IF(H20&lt;=5000,'[4]Tabla probabilidad'!$B$8,IF(H20&gt;5000,'[4]Tabla probabilidad'!$B$9)))))</f>
        <v>Baja</v>
      </c>
      <c r="J20" s="390">
        <f>IF(H20&lt;=2,'[4]Tabla probabilidad'!$D$5,IF(H20&lt;=24,'[4]Tabla probabilidad'!$D$6,IF(H20&lt;=500,'[4]Tabla probabilidad'!$D$7,IF(H20&lt;=5000,'[4]Tabla probabilidad'!$D$8,IF(H20&gt;5000,'[4]Tabla probabilidad'!$D$9)))))</f>
        <v>0.4</v>
      </c>
      <c r="K20" s="352" t="s">
        <v>319</v>
      </c>
      <c r="L20" s="352"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52"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52" t="str">
        <f>VLOOKUP((I20&amp;L20),[4]Hoja1!$B$4:$C$28,2,0)</f>
        <v>Moderado</v>
      </c>
      <c r="O20" s="238">
        <v>1</v>
      </c>
      <c r="P20" s="168" t="s">
        <v>463</v>
      </c>
      <c r="Q20" s="240" t="str">
        <f t="shared" si="2"/>
        <v>Probabilidad</v>
      </c>
      <c r="R20" s="237" t="s">
        <v>52</v>
      </c>
      <c r="S20" s="232" t="s">
        <v>57</v>
      </c>
      <c r="T20" s="245">
        <f>VLOOKUP(R20&amp;S20,Hoja1!$Q$4:$R$9,2,0)</f>
        <v>0.45</v>
      </c>
      <c r="U20" s="232" t="s">
        <v>59</v>
      </c>
      <c r="V20" s="232" t="s">
        <v>62</v>
      </c>
      <c r="W20" s="232" t="s">
        <v>65</v>
      </c>
      <c r="X20" s="245">
        <f>IF(Q20="Probabilidad",($J$20*T20),IF(Q20="Impacto"," "))</f>
        <v>0.18000000000000002</v>
      </c>
      <c r="Y20" s="233" t="str">
        <f>IF(Z20&lt;=20%,'[4]Tabla probabilidad'!$B$5,IF(Z20&lt;=40%,'[4]Tabla probabilidad'!$B$6,IF(Z20&lt;=60%,'[4]Tabla probabilidad'!$B$7,IF(Z20&lt;=80%,'[4]Tabla probabilidad'!$B$8,IF(Z20&lt;=100%,'[4]Tabla probabilidad'!$B$9)))))</f>
        <v>Baja</v>
      </c>
      <c r="Z20" s="233">
        <f>IF(R20="Preventivo",(J20-(J20*T20)),IF(R20="Detectivo",(J20-(J20*T20)),IF(R20="Correctivo",(J20))))</f>
        <v>0.22</v>
      </c>
      <c r="AA20" s="349" t="str">
        <f>IF(AB20&lt;=20%,'[4]Tabla probabilidad'!$B$5,IF(AB20&lt;=40%,'[4]Tabla probabilidad'!$B$6,IF(AB20&lt;=60%,'[4]Tabla probabilidad'!$B$7,IF(AB20&lt;=80%,'[4]Tabla probabilidad'!$B$8,IF(AB20&lt;=100%,'[4]Tabla probabilidad'!$B$9)))))</f>
        <v>Baja</v>
      </c>
      <c r="AB20" s="349">
        <f>AVERAGE(Z20:Z24)</f>
        <v>0.22000000000000003</v>
      </c>
      <c r="AC20" s="233" t="str">
        <f t="shared" si="1"/>
        <v>Moderado</v>
      </c>
      <c r="AD20" s="245">
        <f>IF(Q20="Probabilidad",(($M$20-0)),IF(Q20="Impacto",($M$20-($M$20*T20))))</f>
        <v>0.6</v>
      </c>
      <c r="AE20" s="349" t="str">
        <f>IF(AF20&lt;=20%,"Leve",IF(AF20&lt;=40%,"Menor",IF(AF20&lt;=60%,"Moderado",IF(AF20&lt;=80%,"Mayor",IF(AF20&lt;=100%,"Catastrófico")))))</f>
        <v>Moderado</v>
      </c>
      <c r="AF20" s="349">
        <f>AVERAGE(AD20:AD24)</f>
        <v>0.6</v>
      </c>
      <c r="AG20" s="353" t="str">
        <f>VLOOKUP(AA20&amp;AE20,[4]Hoja1!$B$4:$C$28,2,0)</f>
        <v>Moderado</v>
      </c>
      <c r="AH20" s="353" t="s">
        <v>294</v>
      </c>
      <c r="AI20" s="353"/>
      <c r="AJ20" s="353"/>
      <c r="AK20" s="353"/>
      <c r="AL20" s="353"/>
      <c r="AM20" s="401"/>
      <c r="AN20" s="352"/>
    </row>
    <row r="21" spans="1:40" ht="38.25">
      <c r="A21" s="352"/>
      <c r="B21" s="354"/>
      <c r="C21" s="352"/>
      <c r="D21" s="392"/>
      <c r="E21" s="352"/>
      <c r="F21" s="352"/>
      <c r="G21" s="352"/>
      <c r="H21" s="352"/>
      <c r="I21" s="389"/>
      <c r="J21" s="390"/>
      <c r="K21" s="352"/>
      <c r="L21" s="388"/>
      <c r="M21" s="388"/>
      <c r="N21" s="352"/>
      <c r="O21" s="238">
        <v>2</v>
      </c>
      <c r="P21" s="168" t="s">
        <v>464</v>
      </c>
      <c r="Q21" s="240" t="str">
        <f t="shared" si="2"/>
        <v>Probabilidad</v>
      </c>
      <c r="R21" s="232" t="s">
        <v>52</v>
      </c>
      <c r="S21" s="232" t="s">
        <v>57</v>
      </c>
      <c r="T21" s="245">
        <f>VLOOKUP(R21&amp;S21,Hoja1!$Q$4:$R$9,2,0)</f>
        <v>0.45</v>
      </c>
      <c r="U21" s="232" t="s">
        <v>59</v>
      </c>
      <c r="V21" s="232" t="s">
        <v>62</v>
      </c>
      <c r="W21" s="232" t="s">
        <v>65</v>
      </c>
      <c r="X21" s="245">
        <f>IF(Q21="Probabilidad",($J$20*T21),IF(Q21="Impacto"," "))</f>
        <v>0.18000000000000002</v>
      </c>
      <c r="Y21" s="233" t="str">
        <f>IF(Z21&lt;=20%,'[4]Tabla probabilidad'!$B$5,IF(Z21&lt;=40%,'[4]Tabla probabilidad'!$B$6,IF(Z21&lt;=60%,'[4]Tabla probabilidad'!$B$7,IF(Z21&lt;=80%,'[4]Tabla probabilidad'!$B$8,IF(Z21&lt;=100%,'[4]Tabla probabilidad'!$B$9)))))</f>
        <v>Baja</v>
      </c>
      <c r="Z21" s="233">
        <f>IF(R21="Preventivo",(J20-(J20*T21)),IF(R21="Detectivo",(J20-(J20*T21)),IF(R21="Correctivo",(J20))))</f>
        <v>0.22</v>
      </c>
      <c r="AA21" s="350"/>
      <c r="AB21" s="350"/>
      <c r="AC21" s="233" t="str">
        <f t="shared" si="1"/>
        <v>Moderado</v>
      </c>
      <c r="AD21" s="245">
        <f>IF(Q21="Probabilidad",(($M$20-0)),IF(Q21="Impacto",($M$20-($M$20*T21))))</f>
        <v>0.6</v>
      </c>
      <c r="AE21" s="350"/>
      <c r="AF21" s="350"/>
      <c r="AG21" s="354"/>
      <c r="AH21" s="354"/>
      <c r="AI21" s="354"/>
      <c r="AJ21" s="354"/>
      <c r="AK21" s="354"/>
      <c r="AL21" s="354"/>
      <c r="AM21" s="402"/>
      <c r="AN21" s="352"/>
    </row>
    <row r="22" spans="1:40" ht="25.5">
      <c r="A22" s="352"/>
      <c r="B22" s="354"/>
      <c r="C22" s="352"/>
      <c r="D22" s="392"/>
      <c r="E22" s="352"/>
      <c r="F22" s="352"/>
      <c r="G22" s="352"/>
      <c r="H22" s="352"/>
      <c r="I22" s="389"/>
      <c r="J22" s="390"/>
      <c r="K22" s="352"/>
      <c r="L22" s="388"/>
      <c r="M22" s="388"/>
      <c r="N22" s="352"/>
      <c r="O22" s="238">
        <v>3</v>
      </c>
      <c r="P22" s="168" t="s">
        <v>465</v>
      </c>
      <c r="Q22" s="240" t="str">
        <f t="shared" si="2"/>
        <v>Probabilidad</v>
      </c>
      <c r="R22" s="232" t="s">
        <v>52</v>
      </c>
      <c r="S22" s="232" t="s">
        <v>57</v>
      </c>
      <c r="T22" s="245">
        <f>VLOOKUP(R22&amp;S22,Hoja1!$Q$4:$R$9,2,0)</f>
        <v>0.45</v>
      </c>
      <c r="U22" s="232" t="s">
        <v>59</v>
      </c>
      <c r="V22" s="232" t="s">
        <v>62</v>
      </c>
      <c r="W22" s="232" t="s">
        <v>65</v>
      </c>
      <c r="X22" s="245">
        <f>IF(Q22="Probabilidad",($J$20*T22),IF(Q22="Impacto"," "))</f>
        <v>0.18000000000000002</v>
      </c>
      <c r="Y22" s="233" t="str">
        <f>IF(Z22&lt;=20%,'[4]Tabla probabilidad'!$B$5,IF(Z22&lt;=40%,'[4]Tabla probabilidad'!$B$6,IF(Z22&lt;=60%,'[4]Tabla probabilidad'!$B$7,IF(Z22&lt;=80%,'[4]Tabla probabilidad'!$B$8,IF(Z22&lt;=100%,'[4]Tabla probabilidad'!$B$9)))))</f>
        <v>Baja</v>
      </c>
      <c r="Z22" s="233">
        <f>IF(R22="Preventivo",(J20-(J20*T22)),IF(R22="Detectivo",(J20-(J20*T22)),IF(R22="Correctivo",(J20))))</f>
        <v>0.22</v>
      </c>
      <c r="AA22" s="350"/>
      <c r="AB22" s="350"/>
      <c r="AC22" s="233" t="str">
        <f t="shared" si="1"/>
        <v>Moderado</v>
      </c>
      <c r="AD22" s="245">
        <f>IF(Q22="Probabilidad",(($M$20-0)),IF(Q22="Impacto",($M$20-($M$20*T22))))</f>
        <v>0.6</v>
      </c>
      <c r="AE22" s="350"/>
      <c r="AF22" s="350"/>
      <c r="AG22" s="354"/>
      <c r="AH22" s="354"/>
      <c r="AI22" s="354"/>
      <c r="AJ22" s="354"/>
      <c r="AK22" s="354"/>
      <c r="AL22" s="354"/>
      <c r="AM22" s="402"/>
      <c r="AN22" s="352"/>
    </row>
    <row r="23" spans="1:40" ht="63.75">
      <c r="A23" s="352"/>
      <c r="B23" s="354"/>
      <c r="C23" s="352"/>
      <c r="D23" s="392"/>
      <c r="E23" s="352"/>
      <c r="F23" s="352"/>
      <c r="G23" s="352"/>
      <c r="H23" s="352"/>
      <c r="I23" s="389"/>
      <c r="J23" s="390"/>
      <c r="K23" s="352"/>
      <c r="L23" s="388"/>
      <c r="M23" s="388"/>
      <c r="N23" s="352"/>
      <c r="O23" s="238">
        <v>4</v>
      </c>
      <c r="P23" s="168" t="s">
        <v>466</v>
      </c>
      <c r="Q23" s="240" t="str">
        <f t="shared" si="2"/>
        <v>Probabilidad</v>
      </c>
      <c r="R23" s="232" t="s">
        <v>52</v>
      </c>
      <c r="S23" s="232" t="s">
        <v>57</v>
      </c>
      <c r="T23" s="245">
        <f>VLOOKUP(R23&amp;S23,Hoja1!$Q$4:$R$9,2,0)</f>
        <v>0.45</v>
      </c>
      <c r="U23" s="232" t="s">
        <v>59</v>
      </c>
      <c r="V23" s="232" t="s">
        <v>62</v>
      </c>
      <c r="W23" s="232" t="s">
        <v>65</v>
      </c>
      <c r="X23" s="245">
        <f>IF(Q23="Probabilidad",($J$20*T23),IF(Q23="Impacto"," "))</f>
        <v>0.18000000000000002</v>
      </c>
      <c r="Y23" s="233" t="str">
        <f>IF(Z23&lt;=20%,'[4]Tabla probabilidad'!$B$5,IF(Z23&lt;=40%,'[4]Tabla probabilidad'!$B$6,IF(Z23&lt;=60%,'[4]Tabla probabilidad'!$B$7,IF(Z23&lt;=80%,'[4]Tabla probabilidad'!$B$8,IF(Z23&lt;=100%,'[4]Tabla probabilidad'!$B$9)))))</f>
        <v>Baja</v>
      </c>
      <c r="Z23" s="233">
        <f>IF(R23="Preventivo",(J20-(J20*T23)),IF(R23="Detectivo",(J20-(J20*T23)),IF(R23="Correctivo",(J20))))</f>
        <v>0.22</v>
      </c>
      <c r="AA23" s="350"/>
      <c r="AB23" s="350"/>
      <c r="AC23" s="233" t="str">
        <f t="shared" si="1"/>
        <v>Moderado</v>
      </c>
      <c r="AD23" s="245">
        <f>IF(Q23="Probabilidad",(($M$20-0)),IF(Q23="Impacto",($M$20-($M$20*T23))))</f>
        <v>0.6</v>
      </c>
      <c r="AE23" s="350"/>
      <c r="AF23" s="350"/>
      <c r="AG23" s="354"/>
      <c r="AH23" s="354"/>
      <c r="AI23" s="354"/>
      <c r="AJ23" s="354"/>
      <c r="AK23" s="354"/>
      <c r="AL23" s="354"/>
      <c r="AM23" s="402"/>
      <c r="AN23" s="352"/>
    </row>
    <row r="24" spans="1:40" ht="75">
      <c r="A24" s="352"/>
      <c r="B24" s="355"/>
      <c r="C24" s="352"/>
      <c r="D24" s="392"/>
      <c r="E24" s="353"/>
      <c r="F24" s="353"/>
      <c r="G24" s="352"/>
      <c r="H24" s="353"/>
      <c r="I24" s="395"/>
      <c r="J24" s="349"/>
      <c r="K24" s="352"/>
      <c r="L24" s="388"/>
      <c r="M24" s="388"/>
      <c r="N24" s="353"/>
      <c r="O24" s="235">
        <v>5</v>
      </c>
      <c r="P24" s="243" t="s">
        <v>467</v>
      </c>
      <c r="Q24" s="244" t="str">
        <f t="shared" si="2"/>
        <v>Probabilidad</v>
      </c>
      <c r="R24" s="234" t="s">
        <v>52</v>
      </c>
      <c r="S24" s="234" t="s">
        <v>57</v>
      </c>
      <c r="T24" s="245">
        <f>VLOOKUP(R24&amp;S24,Hoja1!$Q$4:$R$9,2,0)</f>
        <v>0.45</v>
      </c>
      <c r="U24" s="234" t="s">
        <v>59</v>
      </c>
      <c r="V24" s="234" t="s">
        <v>62</v>
      </c>
      <c r="W24" s="234" t="s">
        <v>65</v>
      </c>
      <c r="X24" s="245">
        <f>IF(Q24="Probabilidad",($J$20*T24),IF(Q24="Impacto"," "))</f>
        <v>0.18000000000000002</v>
      </c>
      <c r="Y24" s="231" t="str">
        <f>IF(Z24&lt;=20%,'[4]Tabla probabilidad'!$B$5,IF(Z24&lt;=40%,'[4]Tabla probabilidad'!$B$6,IF(Z24&lt;=60%,'[4]Tabla probabilidad'!$B$7,IF(Z24&lt;=80%,'[4]Tabla probabilidad'!$B$8,IF(Z24&lt;=100%,'[4]Tabla probabilidad'!$B$9)))))</f>
        <v>Baja</v>
      </c>
      <c r="Z24" s="231">
        <f>IF(R24="Preventivo",(J20-(J20*T24)),IF(R24="Detectivo",(J20-(J20*T24)),IF(R24="Correctivo",(J20))))</f>
        <v>0.22</v>
      </c>
      <c r="AA24" s="351"/>
      <c r="AB24" s="350"/>
      <c r="AC24" s="231" t="str">
        <f t="shared" si="1"/>
        <v>Moderado</v>
      </c>
      <c r="AD24" s="245">
        <f>IF(Q24="Probabilidad",(($M$20-0)),IF(Q24="Impacto",($M$20-($M$20*T24))))</f>
        <v>0.6</v>
      </c>
      <c r="AE24" s="350"/>
      <c r="AF24" s="350"/>
      <c r="AG24" s="354"/>
      <c r="AH24" s="355"/>
      <c r="AI24" s="355"/>
      <c r="AJ24" s="355"/>
      <c r="AK24" s="355"/>
      <c r="AL24" s="355"/>
      <c r="AM24" s="403"/>
      <c r="AN24" s="352"/>
    </row>
    <row r="25" spans="1:40" ht="102" customHeight="1">
      <c r="A25" s="352">
        <v>4</v>
      </c>
      <c r="B25" s="353" t="s">
        <v>468</v>
      </c>
      <c r="C25" s="352" t="s">
        <v>392</v>
      </c>
      <c r="D25" s="387" t="s">
        <v>469</v>
      </c>
      <c r="E25" s="352" t="s">
        <v>470</v>
      </c>
      <c r="F25" s="352" t="s">
        <v>471</v>
      </c>
      <c r="G25" s="352" t="s">
        <v>353</v>
      </c>
      <c r="H25" s="352">
        <v>120</v>
      </c>
      <c r="I25" s="389" t="str">
        <f>IF(H25&lt;=2,'[5]Tabla probabilidad'!$B$5,IF(H25&lt;=24,'[5]Tabla probabilidad'!$B$6,IF(H25&lt;=500,'[5]Tabla probabilidad'!$B$7,IF(H25&lt;=5000,'[5]Tabla probabilidad'!$B$8,IF(H25&gt;5000,'[5]Tabla probabilidad'!$B$9)))))</f>
        <v>Media</v>
      </c>
      <c r="J25" s="390">
        <f>IF(H25&lt;=2,'[5]Tabla probabilidad'!$D$5,IF(H25&lt;=24,'[5]Tabla probabilidad'!$D$6,IF(H25&lt;=500,'[5]Tabla probabilidad'!$D$7,IF(H25&lt;=5000,'[5]Tabla probabilidad'!$D$8,IF(H25&gt;5000,'[5]Tabla probabilidad'!$D$9)))))</f>
        <v>0.6</v>
      </c>
      <c r="K25" s="352" t="s">
        <v>332</v>
      </c>
      <c r="L25" s="352"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52"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52" t="str">
        <f>VLOOKUP((I25&amp;L25),[5]Hoja1!$B$4:$C$28,2,0)</f>
        <v>Moderado</v>
      </c>
      <c r="O25" s="232">
        <v>1</v>
      </c>
      <c r="P25" s="163" t="s">
        <v>472</v>
      </c>
      <c r="Q25" s="232" t="str">
        <f t="shared" si="2"/>
        <v>Probabilidad</v>
      </c>
      <c r="R25" s="232" t="s">
        <v>52</v>
      </c>
      <c r="S25" s="232" t="s">
        <v>57</v>
      </c>
      <c r="T25" s="245">
        <f>VLOOKUP(R25&amp;S25,Hoja1!$Q$4:$R$9,2,0)</f>
        <v>0.45</v>
      </c>
      <c r="U25" s="232" t="s">
        <v>59</v>
      </c>
      <c r="V25" s="232" t="s">
        <v>62</v>
      </c>
      <c r="W25" s="232" t="s">
        <v>65</v>
      </c>
      <c r="X25" s="245">
        <f>IF(Q25="Probabilidad",($J$25*T25),IF(Q25="Impacto"," "))</f>
        <v>0.27</v>
      </c>
      <c r="Y25" s="233" t="str">
        <f>IF(Z25&lt;=20%,'[5]Tabla probabilidad'!$B$5,IF(Z25&lt;=40%,'[5]Tabla probabilidad'!$B$6,IF(Z25&lt;=60%,'[5]Tabla probabilidad'!$B$7,IF(Z25&lt;=80%,'[5]Tabla probabilidad'!$B$8,IF(Z25&lt;=100%,'[5]Tabla probabilidad'!$B$9)))))</f>
        <v>Baja</v>
      </c>
      <c r="Z25" s="233">
        <f>IF(R25="Preventivo",(J25-(J25*T25)),IF(R25="Detectivo",(J25-(J25*T25)),IF(R25="Correctivo",(J25))))</f>
        <v>0.32999999999999996</v>
      </c>
      <c r="AA25" s="349" t="str">
        <f>IF(AB25&lt;=20%,'[5]Tabla probabilidad'!$B$5,IF(AB25&lt;=40%,'[5]Tabla probabilidad'!$B$6,IF(AB25&lt;=60%,'[5]Tabla probabilidad'!$B$7,IF(AB25&lt;=80%,'[5]Tabla probabilidad'!$B$8,IF(AB25&lt;=100%,'[5]Tabla probabilidad'!$B$9)))))</f>
        <v>Baja</v>
      </c>
      <c r="AB25" s="349">
        <f>AVERAGE(Z25:Z29)</f>
        <v>0.34199999999999997</v>
      </c>
      <c r="AC25" s="233" t="str">
        <f t="shared" si="1"/>
        <v>Moderado</v>
      </c>
      <c r="AD25" s="245">
        <f>IF(Q25="Probabilidad",(($M$25-0)),IF(Q25="Impacto",($M$25-($M$25*T25))))</f>
        <v>0.6</v>
      </c>
      <c r="AE25" s="349" t="str">
        <f>IF(AF25&lt;=20%,"Leve",IF(AF25&lt;=40%,"Menor",IF(AF25&lt;=60%,"Moderado",IF(AF25&lt;=80%,"Mayor",IF(AF25&lt;=100%,"Catastrófico")))))</f>
        <v>Moderado</v>
      </c>
      <c r="AF25" s="349">
        <f>AVERAGE(AD25:AD29)</f>
        <v>0.6</v>
      </c>
      <c r="AG25" s="353" t="str">
        <f>VLOOKUP(AA25&amp;AE25,[5]Hoja1!$B$4:$C$28,2,0)</f>
        <v>Moderado</v>
      </c>
      <c r="AH25" s="353" t="s">
        <v>294</v>
      </c>
      <c r="AI25" s="398"/>
      <c r="AJ25" s="398"/>
      <c r="AK25" s="398"/>
      <c r="AL25" s="398"/>
      <c r="AM25" s="398"/>
      <c r="AN25" s="352"/>
    </row>
    <row r="26" spans="1:40" ht="84.75" customHeight="1">
      <c r="A26" s="352"/>
      <c r="B26" s="354"/>
      <c r="C26" s="352"/>
      <c r="D26" s="387"/>
      <c r="E26" s="352"/>
      <c r="F26" s="352"/>
      <c r="G26" s="352"/>
      <c r="H26" s="352"/>
      <c r="I26" s="389"/>
      <c r="J26" s="390"/>
      <c r="K26" s="352"/>
      <c r="L26" s="388"/>
      <c r="M26" s="388"/>
      <c r="N26" s="352"/>
      <c r="O26" s="232">
        <v>2</v>
      </c>
      <c r="P26" s="163" t="s">
        <v>473</v>
      </c>
      <c r="Q26" s="232" t="str">
        <f t="shared" si="2"/>
        <v>Probabilidad</v>
      </c>
      <c r="R26" s="232" t="s">
        <v>52</v>
      </c>
      <c r="S26" s="232" t="s">
        <v>57</v>
      </c>
      <c r="T26" s="245">
        <f>VLOOKUP(R26&amp;S26,Hoja1!$Q$4:$R$9,2,0)</f>
        <v>0.45</v>
      </c>
      <c r="U26" s="232" t="s">
        <v>59</v>
      </c>
      <c r="V26" s="232" t="s">
        <v>62</v>
      </c>
      <c r="W26" s="232" t="s">
        <v>65</v>
      </c>
      <c r="X26" s="245">
        <f>IF(Q26="Probabilidad",($J$25*T26),IF(Q26="Impacto"," "))</f>
        <v>0.27</v>
      </c>
      <c r="Y26" s="233" t="str">
        <f>IF(Z26&lt;=20%,'[5]Tabla probabilidad'!$B$5,IF(Z26&lt;=40%,'[5]Tabla probabilidad'!$B$6,IF(Z26&lt;=60%,'[5]Tabla probabilidad'!$B$7,IF(Z26&lt;=80%,'[5]Tabla probabilidad'!$B$8,IF(Z26&lt;=100%,'[5]Tabla probabilidad'!$B$9)))))</f>
        <v>Baja</v>
      </c>
      <c r="Z26" s="233">
        <f>IF(R26="Preventivo",(J25-(J25*T26)),IF(R26="Detectivo",(J25-(J25*T26)),IF(R26="Correctivo",(J25))))</f>
        <v>0.32999999999999996</v>
      </c>
      <c r="AA26" s="350"/>
      <c r="AB26" s="350"/>
      <c r="AC26" s="233" t="str">
        <f t="shared" si="1"/>
        <v>Moderado</v>
      </c>
      <c r="AD26" s="245">
        <f>IF(Q26="Probabilidad",(($M$25-0)),IF(Q26="Impacto",($M$25-($M$25*T26))))</f>
        <v>0.6</v>
      </c>
      <c r="AE26" s="350"/>
      <c r="AF26" s="350"/>
      <c r="AG26" s="354"/>
      <c r="AH26" s="354"/>
      <c r="AI26" s="399"/>
      <c r="AJ26" s="399"/>
      <c r="AK26" s="399"/>
      <c r="AL26" s="399"/>
      <c r="AM26" s="399"/>
      <c r="AN26" s="352"/>
    </row>
    <row r="27" spans="1:40" ht="45">
      <c r="A27" s="352"/>
      <c r="B27" s="354"/>
      <c r="C27" s="352"/>
      <c r="D27" s="387"/>
      <c r="E27" s="352"/>
      <c r="F27" s="352"/>
      <c r="G27" s="352"/>
      <c r="H27" s="352"/>
      <c r="I27" s="389"/>
      <c r="J27" s="390"/>
      <c r="K27" s="352"/>
      <c r="L27" s="388"/>
      <c r="M27" s="388"/>
      <c r="N27" s="352"/>
      <c r="O27" s="232">
        <v>3</v>
      </c>
      <c r="P27" s="163" t="s">
        <v>474</v>
      </c>
      <c r="Q27" s="232" t="str">
        <f t="shared" si="2"/>
        <v>Probabilidad</v>
      </c>
      <c r="R27" s="232" t="s">
        <v>53</v>
      </c>
      <c r="S27" s="232" t="s">
        <v>57</v>
      </c>
      <c r="T27" s="245">
        <f>VLOOKUP(R27&amp;S27,Hoja1!$Q$4:$R$9,2,0)</f>
        <v>0.35</v>
      </c>
      <c r="U27" s="232" t="s">
        <v>59</v>
      </c>
      <c r="V27" s="232" t="s">
        <v>62</v>
      </c>
      <c r="W27" s="232" t="s">
        <v>65</v>
      </c>
      <c r="X27" s="245">
        <f>IF(Q27="Probabilidad",($J$25*T27),IF(Q27="Impacto"," "))</f>
        <v>0.21</v>
      </c>
      <c r="Y27" s="233" t="str">
        <f>IF(Z27&lt;=20%,'[5]Tabla probabilidad'!$B$5,IF(Z27&lt;=40%,'[5]Tabla probabilidad'!$B$6,IF(Z27&lt;=60%,'[5]Tabla probabilidad'!$B$7,IF(Z27&lt;=80%,'[5]Tabla probabilidad'!$B$8,IF(Z27&lt;=100%,'[5]Tabla probabilidad'!$B$9)))))</f>
        <v>Baja</v>
      </c>
      <c r="Z27" s="233">
        <f>IF(R27="Preventivo",(J25-(J25*T27)),IF(R27="Detectivo",(J25-(J25*T27)),IF(R27="Correctivo",(J25))))</f>
        <v>0.39</v>
      </c>
      <c r="AA27" s="350"/>
      <c r="AB27" s="350"/>
      <c r="AC27" s="233" t="str">
        <f t="shared" si="1"/>
        <v>Moderado</v>
      </c>
      <c r="AD27" s="245">
        <f>IF(Q27="Probabilidad",(($M$25-0)),IF(Q27="Impacto",($M$25-($M$25*T27))))</f>
        <v>0.6</v>
      </c>
      <c r="AE27" s="350"/>
      <c r="AF27" s="350"/>
      <c r="AG27" s="354"/>
      <c r="AH27" s="354"/>
      <c r="AI27" s="399"/>
      <c r="AJ27" s="399"/>
      <c r="AK27" s="399"/>
      <c r="AL27" s="399"/>
      <c r="AM27" s="399"/>
      <c r="AN27" s="352"/>
    </row>
    <row r="28" spans="1:40" ht="121.5" customHeight="1">
      <c r="A28" s="352"/>
      <c r="B28" s="354"/>
      <c r="C28" s="352"/>
      <c r="D28" s="387"/>
      <c r="E28" s="352"/>
      <c r="F28" s="352"/>
      <c r="G28" s="352"/>
      <c r="H28" s="352"/>
      <c r="I28" s="389"/>
      <c r="J28" s="390"/>
      <c r="K28" s="352"/>
      <c r="L28" s="388"/>
      <c r="M28" s="388"/>
      <c r="N28" s="352"/>
      <c r="O28" s="232">
        <v>4</v>
      </c>
      <c r="P28" s="169" t="s">
        <v>475</v>
      </c>
      <c r="Q28" s="232" t="str">
        <f t="shared" si="2"/>
        <v>Probabilidad</v>
      </c>
      <c r="R28" s="232" t="s">
        <v>52</v>
      </c>
      <c r="S28" s="232" t="s">
        <v>57</v>
      </c>
      <c r="T28" s="245">
        <f>VLOOKUP(R28&amp;S28,Hoja1!$Q$4:$R$9,2,0)</f>
        <v>0.45</v>
      </c>
      <c r="U28" s="232" t="s">
        <v>59</v>
      </c>
      <c r="V28" s="232" t="s">
        <v>62</v>
      </c>
      <c r="W28" s="232" t="s">
        <v>65</v>
      </c>
      <c r="X28" s="245">
        <f>IF(Q28="Probabilidad",($J$25*T28),IF(Q28="Impacto"," "))</f>
        <v>0.27</v>
      </c>
      <c r="Y28" s="233" t="str">
        <f>IF(Z28&lt;=20%,'[5]Tabla probabilidad'!$B$5,IF(Z28&lt;=40%,'[5]Tabla probabilidad'!$B$6,IF(Z28&lt;=60%,'[5]Tabla probabilidad'!$B$7,IF(Z28&lt;=80%,'[5]Tabla probabilidad'!$B$8,IF(Z28&lt;=100%,'[5]Tabla probabilidad'!$B$9)))))</f>
        <v>Baja</v>
      </c>
      <c r="Z28" s="233">
        <f>IF(R28="Preventivo",(J25-(J25*T28)),IF(R28="Detectivo",(J25-(J25*T28)),IF(R28="Correctivo",(J25))))</f>
        <v>0.32999999999999996</v>
      </c>
      <c r="AA28" s="350"/>
      <c r="AB28" s="350"/>
      <c r="AC28" s="233" t="str">
        <f t="shared" si="1"/>
        <v>Moderado</v>
      </c>
      <c r="AD28" s="245">
        <f>IF(Q28="Probabilidad",(($M$25-0)),IF(Q28="Impacto",($M$25-($M$25*T28))))</f>
        <v>0.6</v>
      </c>
      <c r="AE28" s="350"/>
      <c r="AF28" s="350"/>
      <c r="AG28" s="354"/>
      <c r="AH28" s="354"/>
      <c r="AI28" s="399"/>
      <c r="AJ28" s="399"/>
      <c r="AK28" s="399"/>
      <c r="AL28" s="399"/>
      <c r="AM28" s="399"/>
      <c r="AN28" s="352"/>
    </row>
    <row r="29" spans="1:40" ht="162" customHeight="1">
      <c r="A29" s="352"/>
      <c r="B29" s="355"/>
      <c r="C29" s="352"/>
      <c r="D29" s="387"/>
      <c r="E29" s="352"/>
      <c r="F29" s="352"/>
      <c r="G29" s="352"/>
      <c r="H29" s="352"/>
      <c r="I29" s="389"/>
      <c r="J29" s="390"/>
      <c r="K29" s="352"/>
      <c r="L29" s="388"/>
      <c r="M29" s="388"/>
      <c r="N29" s="352"/>
      <c r="O29" s="232">
        <v>5</v>
      </c>
      <c r="P29" s="183" t="s">
        <v>476</v>
      </c>
      <c r="Q29" s="232" t="str">
        <f t="shared" si="2"/>
        <v>Probabilidad</v>
      </c>
      <c r="R29" s="232" t="s">
        <v>52</v>
      </c>
      <c r="S29" s="232" t="s">
        <v>57</v>
      </c>
      <c r="T29" s="245">
        <f>VLOOKUP(R29&amp;S29,Hoja1!$Q$4:$R$9,2,0)</f>
        <v>0.45</v>
      </c>
      <c r="U29" s="232" t="s">
        <v>59</v>
      </c>
      <c r="V29" s="232" t="s">
        <v>62</v>
      </c>
      <c r="W29" s="232" t="s">
        <v>65</v>
      </c>
      <c r="X29" s="245">
        <f>IF(Q29="Probabilidad",($J$25*T29),IF(Q29="Impacto"," "))</f>
        <v>0.27</v>
      </c>
      <c r="Y29" s="233" t="str">
        <f>IF(Z29&lt;=20%,'[5]Tabla probabilidad'!$B$5,IF(Z29&lt;=40%,'[5]Tabla probabilidad'!$B$6,IF(Z29&lt;=60%,'[5]Tabla probabilidad'!$B$7,IF(Z29&lt;=80%,'[5]Tabla probabilidad'!$B$8,IF(Z29&lt;=100%,'[5]Tabla probabilidad'!$B$9)))))</f>
        <v>Baja</v>
      </c>
      <c r="Z29" s="233">
        <f>IF(R29="Preventivo",(J25-(J25*T29)),IF(R29="Detectivo",(J25-(J25*T29)),IF(R29="Correctivo",(J25))))</f>
        <v>0.32999999999999996</v>
      </c>
      <c r="AA29" s="351"/>
      <c r="AB29" s="351"/>
      <c r="AC29" s="233" t="str">
        <f t="shared" si="1"/>
        <v>Moderado</v>
      </c>
      <c r="AD29" s="245">
        <f>IF(Q29="Probabilidad",(($M$25-0)),IF(Q29="Impacto",($M$25-($M$25*T29))))</f>
        <v>0.6</v>
      </c>
      <c r="AE29" s="351"/>
      <c r="AF29" s="351"/>
      <c r="AG29" s="355"/>
      <c r="AH29" s="355"/>
      <c r="AI29" s="400"/>
      <c r="AJ29" s="400"/>
      <c r="AK29" s="400"/>
      <c r="AL29" s="400"/>
      <c r="AM29" s="400"/>
      <c r="AN29" s="353"/>
    </row>
    <row r="30" spans="1:40" ht="42.75" customHeight="1">
      <c r="A30" s="352"/>
      <c r="B30" s="353"/>
      <c r="C30" s="352"/>
      <c r="D30" s="387"/>
      <c r="E30" s="352"/>
      <c r="F30" s="352"/>
      <c r="G30" s="352"/>
      <c r="H30" s="352"/>
      <c r="I30" s="389"/>
      <c r="J30" s="390"/>
      <c r="K30" s="352"/>
      <c r="L30" s="352"/>
      <c r="M30" s="352"/>
      <c r="N30" s="352"/>
      <c r="O30" s="171"/>
      <c r="P30" s="163"/>
      <c r="Q30" s="171"/>
      <c r="R30" s="171"/>
      <c r="S30" s="171"/>
      <c r="T30" s="172"/>
      <c r="U30" s="171"/>
      <c r="V30" s="171"/>
      <c r="W30" s="171"/>
      <c r="X30" s="172"/>
      <c r="Y30" s="172"/>
      <c r="Z30" s="172"/>
      <c r="AA30" s="349"/>
      <c r="AB30" s="349"/>
      <c r="AC30" s="172"/>
      <c r="AD30" s="172"/>
      <c r="AE30" s="349"/>
      <c r="AF30" s="349"/>
      <c r="AG30" s="353"/>
      <c r="AH30" s="353"/>
      <c r="AI30" s="398"/>
      <c r="AJ30" s="398"/>
      <c r="AK30" s="398"/>
      <c r="AL30" s="398"/>
      <c r="AM30" s="398"/>
      <c r="AN30" s="352"/>
    </row>
    <row r="31" spans="1:40">
      <c r="A31" s="352"/>
      <c r="B31" s="354"/>
      <c r="C31" s="352"/>
      <c r="D31" s="387"/>
      <c r="E31" s="352"/>
      <c r="F31" s="352"/>
      <c r="G31" s="352"/>
      <c r="H31" s="352"/>
      <c r="I31" s="389"/>
      <c r="J31" s="390"/>
      <c r="K31" s="352"/>
      <c r="L31" s="388"/>
      <c r="M31" s="388"/>
      <c r="N31" s="352"/>
      <c r="O31" s="171"/>
      <c r="P31" s="163"/>
      <c r="Q31" s="171"/>
      <c r="R31" s="171"/>
      <c r="S31" s="171"/>
      <c r="T31" s="172"/>
      <c r="U31" s="171"/>
      <c r="V31" s="171"/>
      <c r="W31" s="171"/>
      <c r="X31" s="172"/>
      <c r="Y31" s="172"/>
      <c r="Z31" s="172"/>
      <c r="AA31" s="350"/>
      <c r="AB31" s="350"/>
      <c r="AC31" s="172"/>
      <c r="AD31" s="172"/>
      <c r="AE31" s="350"/>
      <c r="AF31" s="350"/>
      <c r="AG31" s="354"/>
      <c r="AH31" s="354"/>
      <c r="AI31" s="399"/>
      <c r="AJ31" s="399"/>
      <c r="AK31" s="399"/>
      <c r="AL31" s="399"/>
      <c r="AM31" s="399"/>
      <c r="AN31" s="352"/>
    </row>
    <row r="32" spans="1:40">
      <c r="A32" s="352"/>
      <c r="B32" s="354"/>
      <c r="C32" s="352"/>
      <c r="D32" s="387"/>
      <c r="E32" s="352"/>
      <c r="F32" s="352"/>
      <c r="G32" s="352"/>
      <c r="H32" s="352"/>
      <c r="I32" s="389"/>
      <c r="J32" s="390"/>
      <c r="K32" s="352"/>
      <c r="L32" s="388"/>
      <c r="M32" s="388"/>
      <c r="N32" s="352"/>
      <c r="O32" s="171"/>
      <c r="P32" s="163"/>
      <c r="Q32" s="171"/>
      <c r="R32" s="171"/>
      <c r="S32" s="171"/>
      <c r="T32" s="172"/>
      <c r="U32" s="171"/>
      <c r="V32" s="171"/>
      <c r="W32" s="171"/>
      <c r="X32" s="172"/>
      <c r="Y32" s="172"/>
      <c r="Z32" s="172"/>
      <c r="AA32" s="350"/>
      <c r="AB32" s="350"/>
      <c r="AC32" s="172"/>
      <c r="AD32" s="172"/>
      <c r="AE32" s="350"/>
      <c r="AF32" s="350"/>
      <c r="AG32" s="354"/>
      <c r="AH32" s="354"/>
      <c r="AI32" s="399"/>
      <c r="AJ32" s="399"/>
      <c r="AK32" s="399"/>
      <c r="AL32" s="399"/>
      <c r="AM32" s="399"/>
      <c r="AN32" s="352"/>
    </row>
    <row r="33" spans="1:40">
      <c r="A33" s="352"/>
      <c r="B33" s="354"/>
      <c r="C33" s="352"/>
      <c r="D33" s="387"/>
      <c r="E33" s="352"/>
      <c r="F33" s="352"/>
      <c r="G33" s="352"/>
      <c r="H33" s="352"/>
      <c r="I33" s="389"/>
      <c r="J33" s="390"/>
      <c r="K33" s="352"/>
      <c r="L33" s="388"/>
      <c r="M33" s="388"/>
      <c r="N33" s="352"/>
      <c r="O33" s="171"/>
      <c r="P33" s="169"/>
      <c r="Q33" s="171"/>
      <c r="R33" s="171"/>
      <c r="S33" s="171"/>
      <c r="T33" s="172"/>
      <c r="U33" s="171"/>
      <c r="V33" s="171"/>
      <c r="W33" s="171"/>
      <c r="X33" s="172"/>
      <c r="Y33" s="172"/>
      <c r="Z33" s="172"/>
      <c r="AA33" s="350"/>
      <c r="AB33" s="350"/>
      <c r="AC33" s="172"/>
      <c r="AD33" s="172"/>
      <c r="AE33" s="350"/>
      <c r="AF33" s="350"/>
      <c r="AG33" s="354"/>
      <c r="AH33" s="354"/>
      <c r="AI33" s="399"/>
      <c r="AJ33" s="399"/>
      <c r="AK33" s="399"/>
      <c r="AL33" s="399"/>
      <c r="AM33" s="399"/>
      <c r="AN33" s="352"/>
    </row>
    <row r="34" spans="1:40">
      <c r="A34" s="352"/>
      <c r="B34" s="355"/>
      <c r="C34" s="352"/>
      <c r="D34" s="387"/>
      <c r="E34" s="352"/>
      <c r="F34" s="352"/>
      <c r="G34" s="352"/>
      <c r="H34" s="352"/>
      <c r="I34" s="389"/>
      <c r="J34" s="390"/>
      <c r="K34" s="352"/>
      <c r="L34" s="388"/>
      <c r="M34" s="388"/>
      <c r="N34" s="352"/>
      <c r="O34" s="171"/>
      <c r="P34" s="183"/>
      <c r="Q34" s="171"/>
      <c r="R34" s="171"/>
      <c r="S34" s="171"/>
      <c r="T34" s="172"/>
      <c r="U34" s="171"/>
      <c r="V34" s="171"/>
      <c r="W34" s="171"/>
      <c r="X34" s="172"/>
      <c r="Y34" s="172"/>
      <c r="Z34" s="172"/>
      <c r="AA34" s="351"/>
      <c r="AB34" s="351"/>
      <c r="AC34" s="172"/>
      <c r="AD34" s="172"/>
      <c r="AE34" s="351"/>
      <c r="AF34" s="351"/>
      <c r="AG34" s="355"/>
      <c r="AH34" s="354"/>
      <c r="AI34" s="400"/>
      <c r="AJ34" s="400"/>
      <c r="AK34" s="400"/>
      <c r="AL34" s="400"/>
      <c r="AM34" s="400"/>
      <c r="AN34" s="353"/>
    </row>
    <row r="35" spans="1:40">
      <c r="A35" s="352"/>
      <c r="B35" s="353"/>
      <c r="C35" s="352"/>
      <c r="D35" s="387"/>
      <c r="E35" s="352"/>
      <c r="F35" s="352"/>
      <c r="G35" s="352"/>
      <c r="H35" s="352"/>
      <c r="I35" s="389"/>
      <c r="J35" s="390"/>
      <c r="K35" s="352"/>
      <c r="L35" s="352"/>
      <c r="M35" s="352"/>
      <c r="N35" s="352"/>
      <c r="O35" s="171"/>
      <c r="P35" s="163"/>
      <c r="Q35" s="171"/>
      <c r="R35" s="171"/>
      <c r="S35" s="171"/>
      <c r="T35" s="172"/>
      <c r="U35" s="171"/>
      <c r="V35" s="171"/>
      <c r="W35" s="171"/>
      <c r="X35" s="172"/>
      <c r="Y35" s="172"/>
      <c r="Z35" s="172"/>
      <c r="AA35" s="349"/>
      <c r="AB35" s="349"/>
      <c r="AC35" s="172"/>
      <c r="AD35" s="172"/>
      <c r="AE35" s="349"/>
      <c r="AF35" s="349"/>
      <c r="AG35" s="353"/>
      <c r="AH35" s="353"/>
      <c r="AI35" s="398"/>
      <c r="AJ35" s="398"/>
      <c r="AK35" s="398"/>
      <c r="AL35" s="398"/>
      <c r="AM35" s="398"/>
      <c r="AN35" s="352"/>
    </row>
    <row r="36" spans="1:40">
      <c r="A36" s="352"/>
      <c r="B36" s="354"/>
      <c r="C36" s="352"/>
      <c r="D36" s="387"/>
      <c r="E36" s="352"/>
      <c r="F36" s="352"/>
      <c r="G36" s="352"/>
      <c r="H36" s="352"/>
      <c r="I36" s="389"/>
      <c r="J36" s="390"/>
      <c r="K36" s="352"/>
      <c r="L36" s="388"/>
      <c r="M36" s="388"/>
      <c r="N36" s="352"/>
      <c r="O36" s="171"/>
      <c r="P36" s="163"/>
      <c r="Q36" s="171"/>
      <c r="R36" s="171"/>
      <c r="S36" s="171"/>
      <c r="T36" s="172"/>
      <c r="U36" s="171"/>
      <c r="V36" s="171"/>
      <c r="W36" s="171"/>
      <c r="X36" s="172"/>
      <c r="Y36" s="172"/>
      <c r="Z36" s="172"/>
      <c r="AA36" s="350"/>
      <c r="AB36" s="350"/>
      <c r="AC36" s="172"/>
      <c r="AD36" s="172"/>
      <c r="AE36" s="350"/>
      <c r="AF36" s="350"/>
      <c r="AG36" s="354"/>
      <c r="AH36" s="354"/>
      <c r="AI36" s="399"/>
      <c r="AJ36" s="399"/>
      <c r="AK36" s="399"/>
      <c r="AL36" s="399"/>
      <c r="AM36" s="399"/>
      <c r="AN36" s="352"/>
    </row>
    <row r="37" spans="1:40">
      <c r="A37" s="352"/>
      <c r="B37" s="354"/>
      <c r="C37" s="352"/>
      <c r="D37" s="387"/>
      <c r="E37" s="352"/>
      <c r="F37" s="352"/>
      <c r="G37" s="352"/>
      <c r="H37" s="352"/>
      <c r="I37" s="389"/>
      <c r="J37" s="390"/>
      <c r="K37" s="352"/>
      <c r="L37" s="388"/>
      <c r="M37" s="388"/>
      <c r="N37" s="352"/>
      <c r="O37" s="171"/>
      <c r="P37" s="163"/>
      <c r="Q37" s="171"/>
      <c r="R37" s="171"/>
      <c r="S37" s="171"/>
      <c r="T37" s="172"/>
      <c r="U37" s="171"/>
      <c r="V37" s="171"/>
      <c r="W37" s="171"/>
      <c r="X37" s="172"/>
      <c r="Y37" s="172"/>
      <c r="Z37" s="172"/>
      <c r="AA37" s="350"/>
      <c r="AB37" s="350"/>
      <c r="AC37" s="172"/>
      <c r="AD37" s="172"/>
      <c r="AE37" s="350"/>
      <c r="AF37" s="350"/>
      <c r="AG37" s="354"/>
      <c r="AH37" s="354"/>
      <c r="AI37" s="399"/>
      <c r="AJ37" s="399"/>
      <c r="AK37" s="399"/>
      <c r="AL37" s="399"/>
      <c r="AM37" s="399"/>
      <c r="AN37" s="352"/>
    </row>
    <row r="38" spans="1:40">
      <c r="A38" s="352"/>
      <c r="B38" s="354"/>
      <c r="C38" s="352"/>
      <c r="D38" s="387"/>
      <c r="E38" s="352"/>
      <c r="F38" s="352"/>
      <c r="G38" s="352"/>
      <c r="H38" s="352"/>
      <c r="I38" s="389"/>
      <c r="J38" s="390"/>
      <c r="K38" s="352"/>
      <c r="L38" s="388"/>
      <c r="M38" s="388"/>
      <c r="N38" s="352"/>
      <c r="O38" s="171"/>
      <c r="P38" s="169"/>
      <c r="Q38" s="171"/>
      <c r="R38" s="171"/>
      <c r="S38" s="171"/>
      <c r="T38" s="172"/>
      <c r="U38" s="171"/>
      <c r="V38" s="171"/>
      <c r="W38" s="171"/>
      <c r="X38" s="172"/>
      <c r="Y38" s="172"/>
      <c r="Z38" s="172"/>
      <c r="AA38" s="350"/>
      <c r="AB38" s="350"/>
      <c r="AC38" s="172"/>
      <c r="AD38" s="172"/>
      <c r="AE38" s="350"/>
      <c r="AF38" s="350"/>
      <c r="AG38" s="354"/>
      <c r="AH38" s="354"/>
      <c r="AI38" s="399"/>
      <c r="AJ38" s="399"/>
      <c r="AK38" s="399"/>
      <c r="AL38" s="399"/>
      <c r="AM38" s="399"/>
      <c r="AN38" s="352"/>
    </row>
    <row r="39" spans="1:40">
      <c r="A39" s="352"/>
      <c r="B39" s="355"/>
      <c r="C39" s="352"/>
      <c r="D39" s="387"/>
      <c r="E39" s="352"/>
      <c r="F39" s="352"/>
      <c r="G39" s="352"/>
      <c r="H39" s="352"/>
      <c r="I39" s="389"/>
      <c r="J39" s="390"/>
      <c r="K39" s="352"/>
      <c r="L39" s="388"/>
      <c r="M39" s="388"/>
      <c r="N39" s="352"/>
      <c r="O39" s="171"/>
      <c r="P39" s="183"/>
      <c r="Q39" s="171"/>
      <c r="R39" s="171"/>
      <c r="S39" s="171"/>
      <c r="T39" s="172"/>
      <c r="U39" s="171"/>
      <c r="V39" s="171"/>
      <c r="W39" s="171"/>
      <c r="X39" s="172"/>
      <c r="Y39" s="172"/>
      <c r="Z39" s="172"/>
      <c r="AA39" s="351"/>
      <c r="AB39" s="351"/>
      <c r="AC39" s="172"/>
      <c r="AD39" s="172"/>
      <c r="AE39" s="351"/>
      <c r="AF39" s="351"/>
      <c r="AG39" s="355"/>
      <c r="AH39" s="354"/>
      <c r="AI39" s="400"/>
      <c r="AJ39" s="400"/>
      <c r="AK39" s="400"/>
      <c r="AL39" s="400"/>
      <c r="AM39" s="400"/>
      <c r="AN39" s="353"/>
    </row>
    <row r="40" spans="1:40">
      <c r="A40" s="352"/>
      <c r="B40" s="353"/>
      <c r="C40" s="352"/>
      <c r="D40" s="387"/>
      <c r="E40" s="352"/>
      <c r="F40" s="352"/>
      <c r="G40" s="352"/>
      <c r="H40" s="352"/>
      <c r="I40" s="389"/>
      <c r="J40" s="390"/>
      <c r="K40" s="352"/>
      <c r="L40" s="352"/>
      <c r="M40" s="352"/>
      <c r="N40" s="352"/>
      <c r="O40" s="171"/>
      <c r="P40" s="163"/>
      <c r="Q40" s="171"/>
      <c r="R40" s="171"/>
      <c r="S40" s="171"/>
      <c r="T40" s="172"/>
      <c r="U40" s="171"/>
      <c r="V40" s="171"/>
      <c r="W40" s="171"/>
      <c r="X40" s="172"/>
      <c r="Y40" s="172"/>
      <c r="Z40" s="172"/>
      <c r="AA40" s="349"/>
      <c r="AB40" s="349"/>
      <c r="AC40" s="172"/>
      <c r="AD40" s="172"/>
      <c r="AE40" s="349"/>
      <c r="AF40" s="349"/>
      <c r="AG40" s="353"/>
      <c r="AH40" s="353"/>
      <c r="AI40" s="398"/>
      <c r="AJ40" s="398"/>
      <c r="AK40" s="398"/>
      <c r="AL40" s="398"/>
      <c r="AM40" s="398"/>
      <c r="AN40" s="352"/>
    </row>
    <row r="41" spans="1:40">
      <c r="A41" s="352"/>
      <c r="B41" s="354"/>
      <c r="C41" s="352"/>
      <c r="D41" s="387"/>
      <c r="E41" s="352"/>
      <c r="F41" s="352"/>
      <c r="G41" s="352"/>
      <c r="H41" s="352"/>
      <c r="I41" s="389"/>
      <c r="J41" s="390"/>
      <c r="K41" s="352"/>
      <c r="L41" s="388"/>
      <c r="M41" s="388"/>
      <c r="N41" s="352"/>
      <c r="O41" s="171"/>
      <c r="P41" s="163"/>
      <c r="Q41" s="171"/>
      <c r="R41" s="171"/>
      <c r="S41" s="171"/>
      <c r="T41" s="172"/>
      <c r="U41" s="171"/>
      <c r="V41" s="171"/>
      <c r="W41" s="171"/>
      <c r="X41" s="172"/>
      <c r="Y41" s="172"/>
      <c r="Z41" s="172"/>
      <c r="AA41" s="350"/>
      <c r="AB41" s="350"/>
      <c r="AC41" s="172"/>
      <c r="AD41" s="172"/>
      <c r="AE41" s="350"/>
      <c r="AF41" s="350"/>
      <c r="AG41" s="354"/>
      <c r="AH41" s="354"/>
      <c r="AI41" s="399"/>
      <c r="AJ41" s="399"/>
      <c r="AK41" s="399"/>
      <c r="AL41" s="399"/>
      <c r="AM41" s="399"/>
      <c r="AN41" s="352"/>
    </row>
    <row r="42" spans="1:40">
      <c r="A42" s="352"/>
      <c r="B42" s="354"/>
      <c r="C42" s="352"/>
      <c r="D42" s="387"/>
      <c r="E42" s="352"/>
      <c r="F42" s="352"/>
      <c r="G42" s="352"/>
      <c r="H42" s="352"/>
      <c r="I42" s="389"/>
      <c r="J42" s="390"/>
      <c r="K42" s="352"/>
      <c r="L42" s="388"/>
      <c r="M42" s="388"/>
      <c r="N42" s="352"/>
      <c r="O42" s="171"/>
      <c r="P42" s="163"/>
      <c r="Q42" s="171"/>
      <c r="R42" s="171"/>
      <c r="S42" s="171"/>
      <c r="T42" s="172"/>
      <c r="U42" s="171"/>
      <c r="V42" s="171"/>
      <c r="W42" s="171"/>
      <c r="X42" s="172"/>
      <c r="Y42" s="172"/>
      <c r="Z42" s="172"/>
      <c r="AA42" s="350"/>
      <c r="AB42" s="350"/>
      <c r="AC42" s="172"/>
      <c r="AD42" s="172"/>
      <c r="AE42" s="350"/>
      <c r="AF42" s="350"/>
      <c r="AG42" s="354"/>
      <c r="AH42" s="354"/>
      <c r="AI42" s="399"/>
      <c r="AJ42" s="399"/>
      <c r="AK42" s="399"/>
      <c r="AL42" s="399"/>
      <c r="AM42" s="399"/>
      <c r="AN42" s="352"/>
    </row>
    <row r="43" spans="1:40">
      <c r="A43" s="352"/>
      <c r="B43" s="354"/>
      <c r="C43" s="352"/>
      <c r="D43" s="387"/>
      <c r="E43" s="352"/>
      <c r="F43" s="352"/>
      <c r="G43" s="352"/>
      <c r="H43" s="352"/>
      <c r="I43" s="389"/>
      <c r="J43" s="390"/>
      <c r="K43" s="352"/>
      <c r="L43" s="388"/>
      <c r="M43" s="388"/>
      <c r="N43" s="352"/>
      <c r="O43" s="171"/>
      <c r="P43" s="169"/>
      <c r="Q43" s="171"/>
      <c r="R43" s="171"/>
      <c r="S43" s="171"/>
      <c r="T43" s="172"/>
      <c r="U43" s="171"/>
      <c r="V43" s="171"/>
      <c r="W43" s="171"/>
      <c r="X43" s="172"/>
      <c r="Y43" s="172"/>
      <c r="Z43" s="172"/>
      <c r="AA43" s="350"/>
      <c r="AB43" s="350"/>
      <c r="AC43" s="172"/>
      <c r="AD43" s="172"/>
      <c r="AE43" s="350"/>
      <c r="AF43" s="350"/>
      <c r="AG43" s="354"/>
      <c r="AH43" s="354"/>
      <c r="AI43" s="399"/>
      <c r="AJ43" s="399"/>
      <c r="AK43" s="399"/>
      <c r="AL43" s="399"/>
      <c r="AM43" s="399"/>
      <c r="AN43" s="352"/>
    </row>
    <row r="44" spans="1:40">
      <c r="A44" s="352"/>
      <c r="B44" s="355"/>
      <c r="C44" s="352"/>
      <c r="D44" s="387"/>
      <c r="E44" s="352"/>
      <c r="F44" s="352"/>
      <c r="G44" s="352"/>
      <c r="H44" s="352"/>
      <c r="I44" s="389"/>
      <c r="J44" s="390"/>
      <c r="K44" s="352"/>
      <c r="L44" s="388"/>
      <c r="M44" s="388"/>
      <c r="N44" s="352"/>
      <c r="O44" s="171"/>
      <c r="P44" s="183"/>
      <c r="Q44" s="171"/>
      <c r="R44" s="171"/>
      <c r="S44" s="171"/>
      <c r="T44" s="172"/>
      <c r="U44" s="171"/>
      <c r="V44" s="171"/>
      <c r="W44" s="171"/>
      <c r="X44" s="172"/>
      <c r="Y44" s="172"/>
      <c r="Z44" s="172"/>
      <c r="AA44" s="351"/>
      <c r="AB44" s="351"/>
      <c r="AC44" s="172"/>
      <c r="AD44" s="172"/>
      <c r="AE44" s="351"/>
      <c r="AF44" s="351"/>
      <c r="AG44" s="355"/>
      <c r="AH44" s="354"/>
      <c r="AI44" s="400"/>
      <c r="AJ44" s="400"/>
      <c r="AK44" s="400"/>
      <c r="AL44" s="400"/>
      <c r="AM44" s="400"/>
      <c r="AN44" s="353"/>
    </row>
    <row r="45" spans="1:40">
      <c r="A45" s="352"/>
      <c r="B45" s="353"/>
      <c r="C45" s="352"/>
      <c r="D45" s="387"/>
      <c r="E45" s="352"/>
      <c r="F45" s="352"/>
      <c r="G45" s="352"/>
      <c r="H45" s="352"/>
      <c r="I45" s="389"/>
      <c r="J45" s="390"/>
      <c r="K45" s="352"/>
      <c r="L45" s="352"/>
      <c r="M45" s="352"/>
      <c r="N45" s="352"/>
      <c r="O45" s="171"/>
      <c r="P45" s="163"/>
      <c r="Q45" s="171"/>
      <c r="R45" s="171"/>
      <c r="S45" s="171"/>
      <c r="T45" s="172"/>
      <c r="U45" s="171"/>
      <c r="V45" s="171"/>
      <c r="W45" s="171"/>
      <c r="X45" s="172"/>
      <c r="Y45" s="172"/>
      <c r="Z45" s="172"/>
      <c r="AA45" s="349"/>
      <c r="AB45" s="349"/>
      <c r="AC45" s="172"/>
      <c r="AD45" s="172"/>
      <c r="AE45" s="349"/>
      <c r="AF45" s="349"/>
      <c r="AG45" s="353"/>
      <c r="AH45" s="352"/>
      <c r="AI45" s="398"/>
      <c r="AJ45" s="398"/>
      <c r="AK45" s="398"/>
      <c r="AL45" s="398"/>
      <c r="AM45" s="398"/>
      <c r="AN45" s="398"/>
    </row>
    <row r="46" spans="1:40">
      <c r="A46" s="352"/>
      <c r="B46" s="354"/>
      <c r="C46" s="352"/>
      <c r="D46" s="387"/>
      <c r="E46" s="352"/>
      <c r="F46" s="352"/>
      <c r="G46" s="352"/>
      <c r="H46" s="352"/>
      <c r="I46" s="389"/>
      <c r="J46" s="390"/>
      <c r="K46" s="352"/>
      <c r="L46" s="388"/>
      <c r="M46" s="388"/>
      <c r="N46" s="352"/>
      <c r="O46" s="171"/>
      <c r="P46" s="163"/>
      <c r="Q46" s="171"/>
      <c r="R46" s="171"/>
      <c r="S46" s="171"/>
      <c r="T46" s="172"/>
      <c r="U46" s="171"/>
      <c r="V46" s="171"/>
      <c r="W46" s="171"/>
      <c r="X46" s="172"/>
      <c r="Y46" s="172"/>
      <c r="Z46" s="172"/>
      <c r="AA46" s="350"/>
      <c r="AB46" s="350"/>
      <c r="AC46" s="172"/>
      <c r="AD46" s="172"/>
      <c r="AE46" s="350"/>
      <c r="AF46" s="350"/>
      <c r="AG46" s="354"/>
      <c r="AH46" s="352"/>
      <c r="AI46" s="399"/>
      <c r="AJ46" s="399"/>
      <c r="AK46" s="399"/>
      <c r="AL46" s="399"/>
      <c r="AM46" s="399"/>
      <c r="AN46" s="399"/>
    </row>
    <row r="47" spans="1:40">
      <c r="A47" s="352"/>
      <c r="B47" s="354"/>
      <c r="C47" s="352"/>
      <c r="D47" s="387"/>
      <c r="E47" s="352"/>
      <c r="F47" s="352"/>
      <c r="G47" s="352"/>
      <c r="H47" s="352"/>
      <c r="I47" s="389"/>
      <c r="J47" s="390"/>
      <c r="K47" s="352"/>
      <c r="L47" s="388"/>
      <c r="M47" s="388"/>
      <c r="N47" s="352"/>
      <c r="O47" s="171"/>
      <c r="P47" s="163"/>
      <c r="Q47" s="171"/>
      <c r="R47" s="171"/>
      <c r="S47" s="171"/>
      <c r="T47" s="172"/>
      <c r="U47" s="171"/>
      <c r="V47" s="171"/>
      <c r="W47" s="171"/>
      <c r="X47" s="172"/>
      <c r="Y47" s="172"/>
      <c r="Z47" s="172"/>
      <c r="AA47" s="350"/>
      <c r="AB47" s="350"/>
      <c r="AC47" s="172"/>
      <c r="AD47" s="172"/>
      <c r="AE47" s="350"/>
      <c r="AF47" s="350"/>
      <c r="AG47" s="354"/>
      <c r="AH47" s="352"/>
      <c r="AI47" s="399"/>
      <c r="AJ47" s="399"/>
      <c r="AK47" s="399"/>
      <c r="AL47" s="399"/>
      <c r="AM47" s="399"/>
      <c r="AN47" s="399"/>
    </row>
    <row r="48" spans="1:40">
      <c r="A48" s="352"/>
      <c r="B48" s="354"/>
      <c r="C48" s="352"/>
      <c r="D48" s="387"/>
      <c r="E48" s="352"/>
      <c r="F48" s="352"/>
      <c r="G48" s="352"/>
      <c r="H48" s="352"/>
      <c r="I48" s="389"/>
      <c r="J48" s="390"/>
      <c r="K48" s="352"/>
      <c r="L48" s="388"/>
      <c r="M48" s="388"/>
      <c r="N48" s="352"/>
      <c r="O48" s="171"/>
      <c r="P48" s="169"/>
      <c r="Q48" s="171"/>
      <c r="R48" s="171"/>
      <c r="S48" s="171"/>
      <c r="T48" s="172"/>
      <c r="U48" s="171"/>
      <c r="V48" s="171"/>
      <c r="W48" s="171"/>
      <c r="X48" s="172"/>
      <c r="Y48" s="172"/>
      <c r="Z48" s="172"/>
      <c r="AA48" s="350"/>
      <c r="AB48" s="350"/>
      <c r="AC48" s="172"/>
      <c r="AD48" s="172"/>
      <c r="AE48" s="350"/>
      <c r="AF48" s="350"/>
      <c r="AG48" s="354"/>
      <c r="AH48" s="352"/>
      <c r="AI48" s="399"/>
      <c r="AJ48" s="399"/>
      <c r="AK48" s="399"/>
      <c r="AL48" s="399"/>
      <c r="AM48" s="399"/>
      <c r="AN48" s="399"/>
    </row>
    <row r="49" spans="1:40" ht="20.25" customHeight="1">
      <c r="A49" s="352"/>
      <c r="B49" s="355"/>
      <c r="C49" s="352"/>
      <c r="D49" s="387"/>
      <c r="E49" s="352"/>
      <c r="F49" s="352"/>
      <c r="G49" s="352"/>
      <c r="H49" s="352"/>
      <c r="I49" s="389"/>
      <c r="J49" s="390"/>
      <c r="K49" s="352"/>
      <c r="L49" s="388"/>
      <c r="M49" s="388"/>
      <c r="N49" s="352"/>
      <c r="O49" s="171"/>
      <c r="P49" s="183"/>
      <c r="Q49" s="171"/>
      <c r="R49" s="171"/>
      <c r="S49" s="171"/>
      <c r="T49" s="172"/>
      <c r="U49" s="171"/>
      <c r="V49" s="171"/>
      <c r="W49" s="171"/>
      <c r="X49" s="172"/>
      <c r="Y49" s="172"/>
      <c r="Z49" s="172"/>
      <c r="AA49" s="351"/>
      <c r="AB49" s="351"/>
      <c r="AC49" s="172"/>
      <c r="AD49" s="172"/>
      <c r="AE49" s="351"/>
      <c r="AF49" s="351"/>
      <c r="AG49" s="355"/>
      <c r="AH49" s="352"/>
      <c r="AI49" s="400"/>
      <c r="AJ49" s="400"/>
      <c r="AK49" s="400"/>
      <c r="AL49" s="400"/>
      <c r="AM49" s="400"/>
      <c r="AN49" s="400"/>
    </row>
  </sheetData>
  <mergeCells count="254">
    <mergeCell ref="B8:B9"/>
    <mergeCell ref="AE45:AE49"/>
    <mergeCell ref="K35:K39"/>
    <mergeCell ref="L35:L39"/>
    <mergeCell ref="M35:M39"/>
    <mergeCell ref="N35:N39"/>
    <mergeCell ref="AA35:AA39"/>
    <mergeCell ref="AB35:AB39"/>
    <mergeCell ref="AE35:AE39"/>
    <mergeCell ref="H30:H34"/>
    <mergeCell ref="I30:I34"/>
    <mergeCell ref="J30:J34"/>
    <mergeCell ref="K15:K19"/>
    <mergeCell ref="L15:L19"/>
    <mergeCell ref="M15:M19"/>
    <mergeCell ref="N15:N19"/>
    <mergeCell ref="AA15:AA19"/>
    <mergeCell ref="AE10:AE14"/>
    <mergeCell ref="I35:I39"/>
    <mergeCell ref="J35:J39"/>
    <mergeCell ref="J15:J19"/>
    <mergeCell ref="C25:C29"/>
    <mergeCell ref="D20:D24"/>
    <mergeCell ref="E20:E24"/>
    <mergeCell ref="AM40:AM44"/>
    <mergeCell ref="B15:B19"/>
    <mergeCell ref="B20:B24"/>
    <mergeCell ref="B25:B29"/>
    <mergeCell ref="B30:B34"/>
    <mergeCell ref="B35:B39"/>
    <mergeCell ref="B40:B44"/>
    <mergeCell ref="B45:B49"/>
    <mergeCell ref="AH35:AH39"/>
    <mergeCell ref="AI35:AI39"/>
    <mergeCell ref="AJ35:AJ39"/>
    <mergeCell ref="AK35:AK39"/>
    <mergeCell ref="AL35:AL39"/>
    <mergeCell ref="AM35:AM39"/>
    <mergeCell ref="F35:F39"/>
    <mergeCell ref="G35:G39"/>
    <mergeCell ref="H35:H39"/>
    <mergeCell ref="AA45:AA49"/>
    <mergeCell ref="AB45:AB49"/>
    <mergeCell ref="AF45:AF49"/>
    <mergeCell ref="AG45:AG49"/>
    <mergeCell ref="AJ40:AJ44"/>
    <mergeCell ref="AK40:AK44"/>
    <mergeCell ref="AL40:AL44"/>
    <mergeCell ref="AG40:AG44"/>
    <mergeCell ref="AH40:AH44"/>
    <mergeCell ref="AI40:AI44"/>
    <mergeCell ref="C35:C39"/>
    <mergeCell ref="D35:D39"/>
    <mergeCell ref="E35:E39"/>
    <mergeCell ref="AN40:AN44"/>
    <mergeCell ref="A45:A49"/>
    <mergeCell ref="C45:C49"/>
    <mergeCell ref="D45:D49"/>
    <mergeCell ref="E45:E49"/>
    <mergeCell ref="F45:F49"/>
    <mergeCell ref="G45:G49"/>
    <mergeCell ref="H45:H49"/>
    <mergeCell ref="I45:I49"/>
    <mergeCell ref="J45:J49"/>
    <mergeCell ref="AH45:AH49"/>
    <mergeCell ref="AI45:AI49"/>
    <mergeCell ref="AJ45:AJ49"/>
    <mergeCell ref="AK45:AK49"/>
    <mergeCell ref="AL45:AL49"/>
    <mergeCell ref="AM45:AM49"/>
    <mergeCell ref="AN45:AN49"/>
    <mergeCell ref="K45:K49"/>
    <mergeCell ref="L45:L49"/>
    <mergeCell ref="M45:M49"/>
    <mergeCell ref="N45:N49"/>
    <mergeCell ref="E30:E34"/>
    <mergeCell ref="F30:F34"/>
    <mergeCell ref="G30:G34"/>
    <mergeCell ref="AN35:AN39"/>
    <mergeCell ref="A40:A44"/>
    <mergeCell ref="C40:C44"/>
    <mergeCell ref="D40:D44"/>
    <mergeCell ref="E40:E44"/>
    <mergeCell ref="F40:F44"/>
    <mergeCell ref="G40:G44"/>
    <mergeCell ref="H40:H44"/>
    <mergeCell ref="I40:I44"/>
    <mergeCell ref="J40:J44"/>
    <mergeCell ref="K40:K44"/>
    <mergeCell ref="L40:L44"/>
    <mergeCell ref="M40:M44"/>
    <mergeCell ref="N40:N44"/>
    <mergeCell ref="AA40:AA44"/>
    <mergeCell ref="AB40:AB44"/>
    <mergeCell ref="AE40:AE44"/>
    <mergeCell ref="AF40:AF44"/>
    <mergeCell ref="A35:A39"/>
    <mergeCell ref="AI25:AI29"/>
    <mergeCell ref="AJ25:AJ29"/>
    <mergeCell ref="AK25:AK29"/>
    <mergeCell ref="A25:A29"/>
    <mergeCell ref="D25:D29"/>
    <mergeCell ref="E25:E29"/>
    <mergeCell ref="F25:F29"/>
    <mergeCell ref="A30:A34"/>
    <mergeCell ref="C30:C34"/>
    <mergeCell ref="D30:D34"/>
    <mergeCell ref="AJ30:AJ34"/>
    <mergeCell ref="AK30:AK34"/>
    <mergeCell ref="J20:J24"/>
    <mergeCell ref="J25:J29"/>
    <mergeCell ref="AF35:AF39"/>
    <mergeCell ref="AH30:AH34"/>
    <mergeCell ref="AI30:AI34"/>
    <mergeCell ref="K30:K34"/>
    <mergeCell ref="L30:L34"/>
    <mergeCell ref="M30:M34"/>
    <mergeCell ref="N30:N34"/>
    <mergeCell ref="AA30:AA34"/>
    <mergeCell ref="AB30:AB34"/>
    <mergeCell ref="AE30:AE34"/>
    <mergeCell ref="AF30:AF34"/>
    <mergeCell ref="AG30:AG34"/>
    <mergeCell ref="AG35:AG39"/>
    <mergeCell ref="AN20:AN24"/>
    <mergeCell ref="AH15:AH19"/>
    <mergeCell ref="AI15:AI19"/>
    <mergeCell ref="AJ15:AJ19"/>
    <mergeCell ref="AK15:AK19"/>
    <mergeCell ref="AL15:AL19"/>
    <mergeCell ref="AM15:AM19"/>
    <mergeCell ref="AN15:AN19"/>
    <mergeCell ref="AJ20:AJ24"/>
    <mergeCell ref="AK20:AK24"/>
    <mergeCell ref="AL20:AL24"/>
    <mergeCell ref="AM20:AM24"/>
    <mergeCell ref="AN25:AN29"/>
    <mergeCell ref="AL30:AL34"/>
    <mergeCell ref="AM30:AM34"/>
    <mergeCell ref="AN30:AN34"/>
    <mergeCell ref="G25:G29"/>
    <mergeCell ref="H25:H29"/>
    <mergeCell ref="I25:I29"/>
    <mergeCell ref="AG20:AG24"/>
    <mergeCell ref="AB20:AB24"/>
    <mergeCell ref="AE20:AE24"/>
    <mergeCell ref="AF20:AF24"/>
    <mergeCell ref="K20:K24"/>
    <mergeCell ref="L20:L24"/>
    <mergeCell ref="M20:M24"/>
    <mergeCell ref="K25:K29"/>
    <mergeCell ref="L25:L29"/>
    <mergeCell ref="M25:M29"/>
    <mergeCell ref="N20:N24"/>
    <mergeCell ref="AA20:AA24"/>
    <mergeCell ref="AL25:AL29"/>
    <mergeCell ref="AM25:AM29"/>
    <mergeCell ref="AH20:AH24"/>
    <mergeCell ref="AI20:AI24"/>
    <mergeCell ref="AH25:AH29"/>
    <mergeCell ref="A20:A24"/>
    <mergeCell ref="A15:A19"/>
    <mergeCell ref="C15:C19"/>
    <mergeCell ref="D15:D19"/>
    <mergeCell ref="E15:E19"/>
    <mergeCell ref="F15:F19"/>
    <mergeCell ref="G15:G19"/>
    <mergeCell ref="H15:H19"/>
    <mergeCell ref="I15:I19"/>
    <mergeCell ref="C20:C24"/>
    <mergeCell ref="F20:F24"/>
    <mergeCell ref="G20:G24"/>
    <mergeCell ref="H20:H24"/>
    <mergeCell ref="I20:I24"/>
    <mergeCell ref="AN10:AN14"/>
    <mergeCell ref="AI10:AI14"/>
    <mergeCell ref="AJ10:AJ14"/>
    <mergeCell ref="AK10:AK14"/>
    <mergeCell ref="AL10:AL14"/>
    <mergeCell ref="AM10:AM14"/>
    <mergeCell ref="A10:A14"/>
    <mergeCell ref="C10:C14"/>
    <mergeCell ref="D10:D14"/>
    <mergeCell ref="E10:E14"/>
    <mergeCell ref="F10:F14"/>
    <mergeCell ref="L10:L14"/>
    <mergeCell ref="M10:M14"/>
    <mergeCell ref="G10:G14"/>
    <mergeCell ref="H10:H14"/>
    <mergeCell ref="I10:I14"/>
    <mergeCell ref="J10:J14"/>
    <mergeCell ref="K10:K14"/>
    <mergeCell ref="B10:B14"/>
    <mergeCell ref="AH10:AH14"/>
    <mergeCell ref="AG10:AG14"/>
    <mergeCell ref="AF10:AF14"/>
    <mergeCell ref="N10:N14"/>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D1:AK3"/>
    <mergeCell ref="AL1:AN3"/>
    <mergeCell ref="A4:C4"/>
    <mergeCell ref="D4:N4"/>
    <mergeCell ref="O4:Q4"/>
    <mergeCell ref="A1:C2"/>
    <mergeCell ref="A5:C5"/>
    <mergeCell ref="D5:N5"/>
    <mergeCell ref="A6:C6"/>
    <mergeCell ref="D6:N6"/>
    <mergeCell ref="O7:W7"/>
    <mergeCell ref="AH8:AH9"/>
    <mergeCell ref="Z8:Z9"/>
    <mergeCell ref="AB15:AB19"/>
    <mergeCell ref="AE15:AE19"/>
    <mergeCell ref="AF15:AF19"/>
    <mergeCell ref="N25:N29"/>
    <mergeCell ref="AA25:AA29"/>
    <mergeCell ref="AB25:AB29"/>
    <mergeCell ref="AE25:AE29"/>
    <mergeCell ref="AF25:AF29"/>
    <mergeCell ref="AG25:AG29"/>
    <mergeCell ref="N8:N9"/>
    <mergeCell ref="X8:X9"/>
    <mergeCell ref="Q8:Q9"/>
    <mergeCell ref="R8:W8"/>
    <mergeCell ref="Y8:Y9"/>
    <mergeCell ref="AC8:AC9"/>
    <mergeCell ref="AD8:AD9"/>
    <mergeCell ref="P8:P9"/>
    <mergeCell ref="AB10:AB14"/>
    <mergeCell ref="AA10:AA14"/>
    <mergeCell ref="AG15:AG19"/>
  </mergeCells>
  <conditionalFormatting sqref="I10">
    <cfRule type="containsText" dxfId="2876" priority="927" operator="containsText" text="Muy Baja">
      <formula>NOT(ISERROR(SEARCH("Muy Baja",I10)))</formula>
    </cfRule>
    <cfRule type="containsText" dxfId="2875" priority="928" operator="containsText" text="Baja">
      <formula>NOT(ISERROR(SEARCH("Baja",I10)))</formula>
    </cfRule>
    <cfRule type="containsText" dxfId="2874" priority="1052" operator="containsText" text="Muy Alta">
      <formula>NOT(ISERROR(SEARCH("Muy Alta",I10)))</formula>
    </cfRule>
    <cfRule type="containsText" dxfId="2873" priority="1053" operator="containsText" text="Alta">
      <formula>NOT(ISERROR(SEARCH("Alta",I10)))</formula>
    </cfRule>
    <cfRule type="containsText" dxfId="2872" priority="1054" operator="containsText" text="Media">
      <formula>NOT(ISERROR(SEARCH("Media",I10)))</formula>
    </cfRule>
    <cfRule type="containsText" dxfId="2871" priority="1055" operator="containsText" text="Media">
      <formula>NOT(ISERROR(SEARCH("Media",I10)))</formula>
    </cfRule>
    <cfRule type="containsText" dxfId="2870" priority="1056" operator="containsText" text="Media">
      <formula>NOT(ISERROR(SEARCH("Media",I10)))</formula>
    </cfRule>
    <cfRule type="containsText" dxfId="2869" priority="1059" operator="containsText" text="Muy Baja">
      <formula>NOT(ISERROR(SEARCH("Muy Baja",I10)))</formula>
    </cfRule>
    <cfRule type="containsText" dxfId="2868" priority="1060" operator="containsText" text="Baja">
      <formula>NOT(ISERROR(SEARCH("Baja",I10)))</formula>
    </cfRule>
    <cfRule type="containsText" dxfId="2867" priority="1061" operator="containsText" text="Muy Baja">
      <formula>NOT(ISERROR(SEARCH("Muy Baja",I10)))</formula>
    </cfRule>
    <cfRule type="containsText" dxfId="2866" priority="1062" operator="containsText" text="Muy Baja">
      <formula>NOT(ISERROR(SEARCH("Muy Baja",I10)))</formula>
    </cfRule>
    <cfRule type="containsText" dxfId="2865" priority="1063" operator="containsText" text="Muy Baja">
      <formula>NOT(ISERROR(SEARCH("Muy Baja",I10)))</formula>
    </cfRule>
    <cfRule type="containsText" dxfId="2864" priority="1064" operator="containsText" text="Muy Baja'Tabla probabilidad'!">
      <formula>NOT(ISERROR(SEARCH("Muy Baja'Tabla probabilidad'!",I10)))</formula>
    </cfRule>
    <cfRule type="containsText" dxfId="2863" priority="1065" operator="containsText" text="Muy bajo">
      <formula>NOT(ISERROR(SEARCH("Muy bajo",I10)))</formula>
    </cfRule>
    <cfRule type="containsText" dxfId="2862" priority="1074" operator="containsText" text="Alta">
      <formula>NOT(ISERROR(SEARCH("Alta",I10)))</formula>
    </cfRule>
    <cfRule type="containsText" dxfId="2861" priority="1075" operator="containsText" text="Media">
      <formula>NOT(ISERROR(SEARCH("Media",I10)))</formula>
    </cfRule>
    <cfRule type="containsText" dxfId="2860" priority="1076" operator="containsText" text="Baja">
      <formula>NOT(ISERROR(SEARCH("Baja",I10)))</formula>
    </cfRule>
    <cfRule type="containsText" dxfId="2859" priority="1077" operator="containsText" text="Muy baja">
      <formula>NOT(ISERROR(SEARCH("Muy baja",I10)))</formula>
    </cfRule>
    <cfRule type="cellIs" dxfId="2858" priority="1080" operator="between">
      <formula>1</formula>
      <formula>2</formula>
    </cfRule>
    <cfRule type="cellIs" dxfId="2857" priority="1081" operator="between">
      <formula>0</formula>
      <formula>2</formula>
    </cfRule>
  </conditionalFormatting>
  <conditionalFormatting sqref="I10">
    <cfRule type="containsText" dxfId="2856" priority="930" operator="containsText" text="Muy Alta">
      <formula>NOT(ISERROR(SEARCH("Muy Alta",I10)))</formula>
    </cfRule>
  </conditionalFormatting>
  <conditionalFormatting sqref="L10 L30 L35 L40 L45">
    <cfRule type="containsText" dxfId="2855" priority="921" operator="containsText" text="Catastrófico">
      <formula>NOT(ISERROR(SEARCH("Catastrófico",L10)))</formula>
    </cfRule>
    <cfRule type="containsText" dxfId="2854" priority="922" operator="containsText" text="Mayor">
      <formula>NOT(ISERROR(SEARCH("Mayor",L10)))</formula>
    </cfRule>
    <cfRule type="containsText" dxfId="2853" priority="923" operator="containsText" text="Alta">
      <formula>NOT(ISERROR(SEARCH("Alta",L10)))</formula>
    </cfRule>
    <cfRule type="containsText" dxfId="2852" priority="924" operator="containsText" text="Moderado">
      <formula>NOT(ISERROR(SEARCH("Moderado",L10)))</formula>
    </cfRule>
    <cfRule type="containsText" dxfId="2851" priority="925" operator="containsText" text="Menor">
      <formula>NOT(ISERROR(SEARCH("Menor",L10)))</formula>
    </cfRule>
    <cfRule type="containsText" dxfId="2850" priority="926" operator="containsText" text="Leve">
      <formula>NOT(ISERROR(SEARCH("Leve",L10)))</formula>
    </cfRule>
  </conditionalFormatting>
  <conditionalFormatting sqref="N10">
    <cfRule type="containsText" dxfId="2849" priority="916" operator="containsText" text="Extremo">
      <formula>NOT(ISERROR(SEARCH("Extremo",N10)))</formula>
    </cfRule>
    <cfRule type="containsText" dxfId="2848" priority="917" operator="containsText" text="Alto">
      <formula>NOT(ISERROR(SEARCH("Alto",N10)))</formula>
    </cfRule>
    <cfRule type="containsText" dxfId="2847" priority="918" operator="containsText" text="Bajo">
      <formula>NOT(ISERROR(SEARCH("Bajo",N10)))</formula>
    </cfRule>
    <cfRule type="containsText" dxfId="2846" priority="919" operator="containsText" text="Moderado">
      <formula>NOT(ISERROR(SEARCH("Moderado",N10)))</formula>
    </cfRule>
    <cfRule type="containsText" dxfId="2845" priority="920" operator="containsText" text="Extremo">
      <formula>NOT(ISERROR(SEARCH("Extremo",N10)))</formula>
    </cfRule>
  </conditionalFormatting>
  <conditionalFormatting sqref="M10 M30 M35 M40 M45">
    <cfRule type="containsText" dxfId="2844" priority="910" operator="containsText" text="Catastrófico">
      <formula>NOT(ISERROR(SEARCH("Catastrófico",M10)))</formula>
    </cfRule>
    <cfRule type="containsText" dxfId="2843" priority="911" operator="containsText" text="Mayor">
      <formula>NOT(ISERROR(SEARCH("Mayor",M10)))</formula>
    </cfRule>
    <cfRule type="containsText" dxfId="2842" priority="912" operator="containsText" text="Alta">
      <formula>NOT(ISERROR(SEARCH("Alta",M10)))</formula>
    </cfRule>
    <cfRule type="containsText" dxfId="2841" priority="913" operator="containsText" text="Moderado">
      <formula>NOT(ISERROR(SEARCH("Moderado",M10)))</formula>
    </cfRule>
    <cfRule type="containsText" dxfId="2840" priority="914" operator="containsText" text="Menor">
      <formula>NOT(ISERROR(SEARCH("Menor",M10)))</formula>
    </cfRule>
    <cfRule type="containsText" dxfId="2839" priority="915" operator="containsText" text="Leve">
      <formula>NOT(ISERROR(SEARCH("Leve",M10)))</formula>
    </cfRule>
  </conditionalFormatting>
  <conditionalFormatting sqref="Y10:Y14">
    <cfRule type="containsText" dxfId="2838" priority="844" operator="containsText" text="Muy Alta">
      <formula>NOT(ISERROR(SEARCH("Muy Alta",Y10)))</formula>
    </cfRule>
    <cfRule type="containsText" dxfId="2837" priority="845" operator="containsText" text="Alta">
      <formula>NOT(ISERROR(SEARCH("Alta",Y10)))</formula>
    </cfRule>
    <cfRule type="containsText" dxfId="2836" priority="846" operator="containsText" text="Media">
      <formula>NOT(ISERROR(SEARCH("Media",Y10)))</formula>
    </cfRule>
    <cfRule type="containsText" dxfId="2835" priority="847" operator="containsText" text="Muy Baja">
      <formula>NOT(ISERROR(SEARCH("Muy Baja",Y10)))</formula>
    </cfRule>
    <cfRule type="containsText" dxfId="2834" priority="848" operator="containsText" text="Baja">
      <formula>NOT(ISERROR(SEARCH("Baja",Y10)))</formula>
    </cfRule>
    <cfRule type="containsText" dxfId="2833" priority="849" operator="containsText" text="Muy Baja">
      <formula>NOT(ISERROR(SEARCH("Muy Baja",Y10)))</formula>
    </cfRule>
  </conditionalFormatting>
  <conditionalFormatting sqref="AC10:AC14">
    <cfRule type="containsText" dxfId="2832" priority="839" operator="containsText" text="Catastrófico">
      <formula>NOT(ISERROR(SEARCH("Catastrófico",AC10)))</formula>
    </cfRule>
    <cfRule type="containsText" dxfId="2831" priority="840" operator="containsText" text="Mayor">
      <formula>NOT(ISERROR(SEARCH("Mayor",AC10)))</formula>
    </cfRule>
    <cfRule type="containsText" dxfId="2830" priority="841" operator="containsText" text="Moderado">
      <formula>NOT(ISERROR(SEARCH("Moderado",AC10)))</formula>
    </cfRule>
    <cfRule type="containsText" dxfId="2829" priority="842" operator="containsText" text="Menor">
      <formula>NOT(ISERROR(SEARCH("Menor",AC10)))</formula>
    </cfRule>
    <cfRule type="containsText" dxfId="2828" priority="843" operator="containsText" text="Leve">
      <formula>NOT(ISERROR(SEARCH("Leve",AC10)))</formula>
    </cfRule>
  </conditionalFormatting>
  <conditionalFormatting sqref="AG10">
    <cfRule type="containsText" dxfId="2827" priority="830" operator="containsText" text="Extremo">
      <formula>NOT(ISERROR(SEARCH("Extremo",AG10)))</formula>
    </cfRule>
    <cfRule type="containsText" dxfId="2826" priority="831" operator="containsText" text="Alto">
      <formula>NOT(ISERROR(SEARCH("Alto",AG10)))</formula>
    </cfRule>
    <cfRule type="containsText" dxfId="2825" priority="832" operator="containsText" text="Moderado">
      <formula>NOT(ISERROR(SEARCH("Moderado",AG10)))</formula>
    </cfRule>
    <cfRule type="containsText" dxfId="2824" priority="833" operator="containsText" text="Menor">
      <formula>NOT(ISERROR(SEARCH("Menor",AG10)))</formula>
    </cfRule>
    <cfRule type="containsText" dxfId="2823" priority="834" operator="containsText" text="Bajo">
      <formula>NOT(ISERROR(SEARCH("Bajo",AG10)))</formula>
    </cfRule>
    <cfRule type="containsText" dxfId="2822" priority="835" operator="containsText" text="Moderado">
      <formula>NOT(ISERROR(SEARCH("Moderado",AG10)))</formula>
    </cfRule>
    <cfRule type="containsText" dxfId="2821" priority="836" operator="containsText" text="Extremo">
      <formula>NOT(ISERROR(SEARCH("Extremo",AG10)))</formula>
    </cfRule>
    <cfRule type="containsText" dxfId="2820" priority="837" operator="containsText" text="Baja">
      <formula>NOT(ISERROR(SEARCH("Baja",AG10)))</formula>
    </cfRule>
    <cfRule type="containsText" dxfId="2819" priority="838" operator="containsText" text="Alto">
      <formula>NOT(ISERROR(SEARCH("Alto",AG10)))</formula>
    </cfRule>
  </conditionalFormatting>
  <conditionalFormatting sqref="AA10:AA14 AA30:AA49">
    <cfRule type="containsText" dxfId="2818" priority="230" operator="containsText" text="Muy Baja">
      <formula>NOT(ISERROR(SEARCH("Muy Baja",AA10)))</formula>
    </cfRule>
    <cfRule type="containsText" dxfId="2817" priority="819" operator="containsText" text="Muy Alta">
      <formula>NOT(ISERROR(SEARCH("Muy Alta",AA10)))</formula>
    </cfRule>
    <cfRule type="containsText" dxfId="2816" priority="820" operator="containsText" text="Alta">
      <formula>NOT(ISERROR(SEARCH("Alta",AA10)))</formula>
    </cfRule>
    <cfRule type="containsText" dxfId="2815" priority="821" operator="containsText" text="Media">
      <formula>NOT(ISERROR(SEARCH("Media",AA10)))</formula>
    </cfRule>
    <cfRule type="containsText" dxfId="2814" priority="822" operator="containsText" text="Baja">
      <formula>NOT(ISERROR(SEARCH("Baja",AA10)))</formula>
    </cfRule>
    <cfRule type="containsText" dxfId="2813" priority="823" operator="containsText" text="Muy Baja">
      <formula>NOT(ISERROR(SEARCH("Muy Baja",AA10)))</formula>
    </cfRule>
  </conditionalFormatting>
  <conditionalFormatting sqref="AE10:AE14">
    <cfRule type="containsText" dxfId="2812" priority="814" operator="containsText" text="Catastrófico">
      <formula>NOT(ISERROR(SEARCH("Catastrófico",AE10)))</formula>
    </cfRule>
    <cfRule type="containsText" dxfId="2811" priority="815" operator="containsText" text="Moderado">
      <formula>NOT(ISERROR(SEARCH("Moderado",AE10)))</formula>
    </cfRule>
    <cfRule type="containsText" dxfId="2810" priority="816" operator="containsText" text="Menor">
      <formula>NOT(ISERROR(SEARCH("Menor",AE10)))</formula>
    </cfRule>
    <cfRule type="containsText" dxfId="2809" priority="817" operator="containsText" text="Leve">
      <formula>NOT(ISERROR(SEARCH("Leve",AE10)))</formula>
    </cfRule>
    <cfRule type="containsText" dxfId="2808" priority="818" operator="containsText" text="Mayor">
      <formula>NOT(ISERROR(SEARCH("Mayor",AE10)))</formula>
    </cfRule>
  </conditionalFormatting>
  <conditionalFormatting sqref="I30">
    <cfRule type="containsText" dxfId="2807" priority="631" operator="containsText" text="Muy Baja">
      <formula>NOT(ISERROR(SEARCH("Muy Baja",I30)))</formula>
    </cfRule>
    <cfRule type="containsText" dxfId="2806" priority="632" operator="containsText" text="Baja">
      <formula>NOT(ISERROR(SEARCH("Baja",I30)))</formula>
    </cfRule>
    <cfRule type="containsText" dxfId="2805" priority="634" operator="containsText" text="Muy Alta">
      <formula>NOT(ISERROR(SEARCH("Muy Alta",I30)))</formula>
    </cfRule>
    <cfRule type="containsText" dxfId="2804" priority="635" operator="containsText" text="Alta">
      <formula>NOT(ISERROR(SEARCH("Alta",I30)))</formula>
    </cfRule>
    <cfRule type="containsText" dxfId="2803" priority="636" operator="containsText" text="Media">
      <formula>NOT(ISERROR(SEARCH("Media",I30)))</formula>
    </cfRule>
    <cfRule type="containsText" dxfId="2802" priority="637" operator="containsText" text="Media">
      <formula>NOT(ISERROR(SEARCH("Media",I30)))</formula>
    </cfRule>
    <cfRule type="containsText" dxfId="2801" priority="638" operator="containsText" text="Media">
      <formula>NOT(ISERROR(SEARCH("Media",I30)))</formula>
    </cfRule>
    <cfRule type="containsText" dxfId="2800" priority="639" operator="containsText" text="Muy Baja">
      <formula>NOT(ISERROR(SEARCH("Muy Baja",I30)))</formula>
    </cfRule>
    <cfRule type="containsText" dxfId="2799" priority="640" operator="containsText" text="Baja">
      <formula>NOT(ISERROR(SEARCH("Baja",I30)))</formula>
    </cfRule>
    <cfRule type="containsText" dxfId="2798" priority="641" operator="containsText" text="Muy Baja">
      <formula>NOT(ISERROR(SEARCH("Muy Baja",I30)))</formula>
    </cfRule>
    <cfRule type="containsText" dxfId="2797" priority="642" operator="containsText" text="Muy Baja">
      <formula>NOT(ISERROR(SEARCH("Muy Baja",I30)))</formula>
    </cfRule>
    <cfRule type="containsText" dxfId="2796" priority="643" operator="containsText" text="Muy Baja">
      <formula>NOT(ISERROR(SEARCH("Muy Baja",I30)))</formula>
    </cfRule>
    <cfRule type="containsText" dxfId="2795" priority="644" operator="containsText" text="Muy Baja'Tabla probabilidad'!">
      <formula>NOT(ISERROR(SEARCH("Muy Baja'Tabla probabilidad'!",I30)))</formula>
    </cfRule>
    <cfRule type="containsText" dxfId="2794" priority="645" operator="containsText" text="Muy bajo">
      <formula>NOT(ISERROR(SEARCH("Muy bajo",I30)))</formula>
    </cfRule>
    <cfRule type="containsText" dxfId="2793" priority="646" operator="containsText" text="Alta">
      <formula>NOT(ISERROR(SEARCH("Alta",I30)))</formula>
    </cfRule>
    <cfRule type="containsText" dxfId="2792" priority="647" operator="containsText" text="Media">
      <formula>NOT(ISERROR(SEARCH("Media",I30)))</formula>
    </cfRule>
    <cfRule type="containsText" dxfId="2791" priority="648" operator="containsText" text="Baja">
      <formula>NOT(ISERROR(SEARCH("Baja",I30)))</formula>
    </cfRule>
    <cfRule type="containsText" dxfId="2790" priority="649" operator="containsText" text="Muy baja">
      <formula>NOT(ISERROR(SEARCH("Muy baja",I30)))</formula>
    </cfRule>
    <cfRule type="cellIs" dxfId="2789" priority="652" operator="between">
      <formula>1</formula>
      <formula>2</formula>
    </cfRule>
    <cfRule type="cellIs" dxfId="2788" priority="653" operator="between">
      <formula>0</formula>
      <formula>2</formula>
    </cfRule>
  </conditionalFormatting>
  <conditionalFormatting sqref="I30">
    <cfRule type="containsText" dxfId="2787" priority="633" operator="containsText" text="Muy Alta">
      <formula>NOT(ISERROR(SEARCH("Muy Alta",I30)))</formula>
    </cfRule>
  </conditionalFormatting>
  <conditionalFormatting sqref="N30">
    <cfRule type="containsText" dxfId="2786" priority="506" operator="containsText" text="Extremo">
      <formula>NOT(ISERROR(SEARCH("Extremo",N30)))</formula>
    </cfRule>
    <cfRule type="containsText" dxfId="2785" priority="507" operator="containsText" text="Alto">
      <formula>NOT(ISERROR(SEARCH("Alto",N30)))</formula>
    </cfRule>
    <cfRule type="containsText" dxfId="2784" priority="508" operator="containsText" text="Bajo">
      <formula>NOT(ISERROR(SEARCH("Bajo",N30)))</formula>
    </cfRule>
    <cfRule type="containsText" dxfId="2783" priority="509" operator="containsText" text="Moderado">
      <formula>NOT(ISERROR(SEARCH("Moderado",N30)))</formula>
    </cfRule>
    <cfRule type="containsText" dxfId="2782" priority="510" operator="containsText" text="Extremo">
      <formula>NOT(ISERROR(SEARCH("Extremo",N30)))</formula>
    </cfRule>
  </conditionalFormatting>
  <conditionalFormatting sqref="Y30:Y34">
    <cfRule type="containsText" dxfId="2781" priority="465" operator="containsText" text="Muy Alta">
      <formula>NOT(ISERROR(SEARCH("Muy Alta",Y30)))</formula>
    </cfRule>
    <cfRule type="containsText" dxfId="2780" priority="466" operator="containsText" text="Alta">
      <formula>NOT(ISERROR(SEARCH("Alta",Y30)))</formula>
    </cfRule>
    <cfRule type="containsText" dxfId="2779" priority="467" operator="containsText" text="Media">
      <formula>NOT(ISERROR(SEARCH("Media",Y30)))</formula>
    </cfRule>
    <cfRule type="containsText" dxfId="2778" priority="468" operator="containsText" text="Muy Baja">
      <formula>NOT(ISERROR(SEARCH("Muy Baja",Y30)))</formula>
    </cfRule>
    <cfRule type="containsText" dxfId="2777" priority="469" operator="containsText" text="Baja">
      <formula>NOT(ISERROR(SEARCH("Baja",Y30)))</formula>
    </cfRule>
    <cfRule type="containsText" dxfId="2776" priority="470" operator="containsText" text="Muy Baja">
      <formula>NOT(ISERROR(SEARCH("Muy Baja",Y30)))</formula>
    </cfRule>
  </conditionalFormatting>
  <conditionalFormatting sqref="AC30:AC34">
    <cfRule type="containsText" dxfId="2775" priority="460" operator="containsText" text="Catastrófico">
      <formula>NOT(ISERROR(SEARCH("Catastrófico",AC30)))</formula>
    </cfRule>
    <cfRule type="containsText" dxfId="2774" priority="461" operator="containsText" text="Mayor">
      <formula>NOT(ISERROR(SEARCH("Mayor",AC30)))</formula>
    </cfRule>
    <cfRule type="containsText" dxfId="2773" priority="462" operator="containsText" text="Moderado">
      <formula>NOT(ISERROR(SEARCH("Moderado",AC30)))</formula>
    </cfRule>
    <cfRule type="containsText" dxfId="2772" priority="463" operator="containsText" text="Menor">
      <formula>NOT(ISERROR(SEARCH("Menor",AC30)))</formula>
    </cfRule>
    <cfRule type="containsText" dxfId="2771" priority="464" operator="containsText" text="Leve">
      <formula>NOT(ISERROR(SEARCH("Leve",AC30)))</formula>
    </cfRule>
  </conditionalFormatting>
  <conditionalFormatting sqref="AG30">
    <cfRule type="containsText" dxfId="2770" priority="451" operator="containsText" text="Extremo">
      <formula>NOT(ISERROR(SEARCH("Extremo",AG30)))</formula>
    </cfRule>
    <cfRule type="containsText" dxfId="2769" priority="452" operator="containsText" text="Alto">
      <formula>NOT(ISERROR(SEARCH("Alto",AG30)))</formula>
    </cfRule>
    <cfRule type="containsText" dxfId="2768" priority="453" operator="containsText" text="Moderado">
      <formula>NOT(ISERROR(SEARCH("Moderado",AG30)))</formula>
    </cfRule>
    <cfRule type="containsText" dxfId="2767" priority="454" operator="containsText" text="Menor">
      <formula>NOT(ISERROR(SEARCH("Menor",AG30)))</formula>
    </cfRule>
    <cfRule type="containsText" dxfId="2766" priority="455" operator="containsText" text="Bajo">
      <formula>NOT(ISERROR(SEARCH("Bajo",AG30)))</formula>
    </cfRule>
    <cfRule type="containsText" dxfId="2765" priority="456" operator="containsText" text="Moderado">
      <formula>NOT(ISERROR(SEARCH("Moderado",AG30)))</formula>
    </cfRule>
    <cfRule type="containsText" dxfId="2764" priority="457" operator="containsText" text="Extremo">
      <formula>NOT(ISERROR(SEARCH("Extremo",AG30)))</formula>
    </cfRule>
    <cfRule type="containsText" dxfId="2763" priority="458" operator="containsText" text="Baja">
      <formula>NOT(ISERROR(SEARCH("Baja",AG30)))</formula>
    </cfRule>
    <cfRule type="containsText" dxfId="2762" priority="459" operator="containsText" text="Alto">
      <formula>NOT(ISERROR(SEARCH("Alto",AG30)))</formula>
    </cfRule>
  </conditionalFormatting>
  <conditionalFormatting sqref="AE30:AE34">
    <cfRule type="containsText" dxfId="2761" priority="441" operator="containsText" text="Catastrófico">
      <formula>NOT(ISERROR(SEARCH("Catastrófico",AE30)))</formula>
    </cfRule>
    <cfRule type="containsText" dxfId="2760" priority="442" operator="containsText" text="Moderado">
      <formula>NOT(ISERROR(SEARCH("Moderado",AE30)))</formula>
    </cfRule>
    <cfRule type="containsText" dxfId="2759" priority="443" operator="containsText" text="Menor">
      <formula>NOT(ISERROR(SEARCH("Menor",AE30)))</formula>
    </cfRule>
    <cfRule type="containsText" dxfId="2758" priority="444" operator="containsText" text="Leve">
      <formula>NOT(ISERROR(SEARCH("Leve",AE30)))</formula>
    </cfRule>
    <cfRule type="containsText" dxfId="2757" priority="445" operator="containsText" text="Mayor">
      <formula>NOT(ISERROR(SEARCH("Mayor",AE30)))</formula>
    </cfRule>
  </conditionalFormatting>
  <conditionalFormatting sqref="N35">
    <cfRule type="containsText" dxfId="2756" priority="436" operator="containsText" text="Extremo">
      <formula>NOT(ISERROR(SEARCH("Extremo",N35)))</formula>
    </cfRule>
    <cfRule type="containsText" dxfId="2755" priority="437" operator="containsText" text="Alto">
      <formula>NOT(ISERROR(SEARCH("Alto",N35)))</formula>
    </cfRule>
    <cfRule type="containsText" dxfId="2754" priority="438" operator="containsText" text="Bajo">
      <formula>NOT(ISERROR(SEARCH("Bajo",N35)))</formula>
    </cfRule>
    <cfRule type="containsText" dxfId="2753" priority="439" operator="containsText" text="Moderado">
      <formula>NOT(ISERROR(SEARCH("Moderado",N35)))</formula>
    </cfRule>
    <cfRule type="containsText" dxfId="2752" priority="440" operator="containsText" text="Extremo">
      <formula>NOT(ISERROR(SEARCH("Extremo",N35)))</formula>
    </cfRule>
  </conditionalFormatting>
  <conditionalFormatting sqref="I35">
    <cfRule type="containsText" dxfId="2751" priority="413" operator="containsText" text="Muy Baja">
      <formula>NOT(ISERROR(SEARCH("Muy Baja",I35)))</formula>
    </cfRule>
    <cfRule type="containsText" dxfId="2750" priority="414" operator="containsText" text="Baja">
      <formula>NOT(ISERROR(SEARCH("Baja",I35)))</formula>
    </cfRule>
    <cfRule type="containsText" dxfId="2749" priority="416" operator="containsText" text="Muy Alta">
      <formula>NOT(ISERROR(SEARCH("Muy Alta",I35)))</formula>
    </cfRule>
    <cfRule type="containsText" dxfId="2748" priority="417" operator="containsText" text="Alta">
      <formula>NOT(ISERROR(SEARCH("Alta",I35)))</formula>
    </cfRule>
    <cfRule type="containsText" dxfId="2747" priority="418" operator="containsText" text="Media">
      <formula>NOT(ISERROR(SEARCH("Media",I35)))</formula>
    </cfRule>
    <cfRule type="containsText" dxfId="2746" priority="419" operator="containsText" text="Media">
      <formula>NOT(ISERROR(SEARCH("Media",I35)))</formula>
    </cfRule>
    <cfRule type="containsText" dxfId="2745" priority="420" operator="containsText" text="Media">
      <formula>NOT(ISERROR(SEARCH("Media",I35)))</formula>
    </cfRule>
    <cfRule type="containsText" dxfId="2744" priority="421" operator="containsText" text="Muy Baja">
      <formula>NOT(ISERROR(SEARCH("Muy Baja",I35)))</formula>
    </cfRule>
    <cfRule type="containsText" dxfId="2743" priority="422" operator="containsText" text="Baja">
      <formula>NOT(ISERROR(SEARCH("Baja",I35)))</formula>
    </cfRule>
    <cfRule type="containsText" dxfId="2742" priority="423" operator="containsText" text="Muy Baja">
      <formula>NOT(ISERROR(SEARCH("Muy Baja",I35)))</formula>
    </cfRule>
    <cfRule type="containsText" dxfId="2741" priority="424" operator="containsText" text="Muy Baja">
      <formula>NOT(ISERROR(SEARCH("Muy Baja",I35)))</formula>
    </cfRule>
    <cfRule type="containsText" dxfId="2740" priority="425" operator="containsText" text="Muy Baja">
      <formula>NOT(ISERROR(SEARCH("Muy Baja",I35)))</formula>
    </cfRule>
    <cfRule type="containsText" dxfId="2739" priority="426" operator="containsText" text="Muy Baja'Tabla probabilidad'!">
      <formula>NOT(ISERROR(SEARCH("Muy Baja'Tabla probabilidad'!",I35)))</formula>
    </cfRule>
    <cfRule type="containsText" dxfId="2738" priority="427" operator="containsText" text="Muy bajo">
      <formula>NOT(ISERROR(SEARCH("Muy bajo",I35)))</formula>
    </cfRule>
    <cfRule type="containsText" dxfId="2737" priority="428" operator="containsText" text="Alta">
      <formula>NOT(ISERROR(SEARCH("Alta",I35)))</formula>
    </cfRule>
    <cfRule type="containsText" dxfId="2736" priority="429" operator="containsText" text="Media">
      <formula>NOT(ISERROR(SEARCH("Media",I35)))</formula>
    </cfRule>
    <cfRule type="containsText" dxfId="2735" priority="430" operator="containsText" text="Baja">
      <formula>NOT(ISERROR(SEARCH("Baja",I35)))</formula>
    </cfRule>
    <cfRule type="containsText" dxfId="2734" priority="431" operator="containsText" text="Muy baja">
      <formula>NOT(ISERROR(SEARCH("Muy baja",I35)))</formula>
    </cfRule>
    <cfRule type="cellIs" dxfId="2733" priority="434" operator="between">
      <formula>1</formula>
      <formula>2</formula>
    </cfRule>
    <cfRule type="cellIs" dxfId="2732" priority="435" operator="between">
      <formula>0</formula>
      <formula>2</formula>
    </cfRule>
  </conditionalFormatting>
  <conditionalFormatting sqref="I35">
    <cfRule type="containsText" dxfId="2731" priority="415" operator="containsText" text="Muy Alta">
      <formula>NOT(ISERROR(SEARCH("Muy Alta",I35)))</formula>
    </cfRule>
  </conditionalFormatting>
  <conditionalFormatting sqref="Y35:Y39">
    <cfRule type="containsText" dxfId="2730" priority="395" operator="containsText" text="Muy Alta">
      <formula>NOT(ISERROR(SEARCH("Muy Alta",Y35)))</formula>
    </cfRule>
    <cfRule type="containsText" dxfId="2729" priority="396" operator="containsText" text="Alta">
      <formula>NOT(ISERROR(SEARCH("Alta",Y35)))</formula>
    </cfRule>
    <cfRule type="containsText" dxfId="2728" priority="397" operator="containsText" text="Media">
      <formula>NOT(ISERROR(SEARCH("Media",Y35)))</formula>
    </cfRule>
    <cfRule type="containsText" dxfId="2727" priority="398" operator="containsText" text="Muy Baja">
      <formula>NOT(ISERROR(SEARCH("Muy Baja",Y35)))</formula>
    </cfRule>
    <cfRule type="containsText" dxfId="2726" priority="399" operator="containsText" text="Baja">
      <formula>NOT(ISERROR(SEARCH("Baja",Y35)))</formula>
    </cfRule>
    <cfRule type="containsText" dxfId="2725" priority="400" operator="containsText" text="Muy Baja">
      <formula>NOT(ISERROR(SEARCH("Muy Baja",Y35)))</formula>
    </cfRule>
  </conditionalFormatting>
  <conditionalFormatting sqref="AC35:AC39">
    <cfRule type="containsText" dxfId="2724" priority="390" operator="containsText" text="Catastrófico">
      <formula>NOT(ISERROR(SEARCH("Catastrófico",AC35)))</formula>
    </cfRule>
    <cfRule type="containsText" dxfId="2723" priority="391" operator="containsText" text="Mayor">
      <formula>NOT(ISERROR(SEARCH("Mayor",AC35)))</formula>
    </cfRule>
    <cfRule type="containsText" dxfId="2722" priority="392" operator="containsText" text="Moderado">
      <formula>NOT(ISERROR(SEARCH("Moderado",AC35)))</formula>
    </cfRule>
    <cfRule type="containsText" dxfId="2721" priority="393" operator="containsText" text="Menor">
      <formula>NOT(ISERROR(SEARCH("Menor",AC35)))</formula>
    </cfRule>
    <cfRule type="containsText" dxfId="2720" priority="394" operator="containsText" text="Leve">
      <formula>NOT(ISERROR(SEARCH("Leve",AC35)))</formula>
    </cfRule>
  </conditionalFormatting>
  <conditionalFormatting sqref="AG35">
    <cfRule type="containsText" dxfId="2719" priority="381" operator="containsText" text="Extremo">
      <formula>NOT(ISERROR(SEARCH("Extremo",AG35)))</formula>
    </cfRule>
    <cfRule type="containsText" dxfId="2718" priority="382" operator="containsText" text="Alto">
      <formula>NOT(ISERROR(SEARCH("Alto",AG35)))</formula>
    </cfRule>
    <cfRule type="containsText" dxfId="2717" priority="383" operator="containsText" text="Moderado">
      <formula>NOT(ISERROR(SEARCH("Moderado",AG35)))</formula>
    </cfRule>
    <cfRule type="containsText" dxfId="2716" priority="384" operator="containsText" text="Menor">
      <formula>NOT(ISERROR(SEARCH("Menor",AG35)))</formula>
    </cfRule>
    <cfRule type="containsText" dxfId="2715" priority="385" operator="containsText" text="Bajo">
      <formula>NOT(ISERROR(SEARCH("Bajo",AG35)))</formula>
    </cfRule>
    <cfRule type="containsText" dxfId="2714" priority="386" operator="containsText" text="Moderado">
      <formula>NOT(ISERROR(SEARCH("Moderado",AG35)))</formula>
    </cfRule>
    <cfRule type="containsText" dxfId="2713" priority="387" operator="containsText" text="Extremo">
      <formula>NOT(ISERROR(SEARCH("Extremo",AG35)))</formula>
    </cfRule>
    <cfRule type="containsText" dxfId="2712" priority="388" operator="containsText" text="Baja">
      <formula>NOT(ISERROR(SEARCH("Baja",AG35)))</formula>
    </cfRule>
    <cfRule type="containsText" dxfId="2711" priority="389" operator="containsText" text="Alto">
      <formula>NOT(ISERROR(SEARCH("Alto",AG35)))</formula>
    </cfRule>
  </conditionalFormatting>
  <conditionalFormatting sqref="AE35:AE39">
    <cfRule type="containsText" dxfId="2710" priority="371" operator="containsText" text="Catastrófico">
      <formula>NOT(ISERROR(SEARCH("Catastrófico",AE35)))</formula>
    </cfRule>
    <cfRule type="containsText" dxfId="2709" priority="372" operator="containsText" text="Moderado">
      <formula>NOT(ISERROR(SEARCH("Moderado",AE35)))</formula>
    </cfRule>
    <cfRule type="containsText" dxfId="2708" priority="373" operator="containsText" text="Menor">
      <formula>NOT(ISERROR(SEARCH("Menor",AE35)))</formula>
    </cfRule>
    <cfRule type="containsText" dxfId="2707" priority="374" operator="containsText" text="Leve">
      <formula>NOT(ISERROR(SEARCH("Leve",AE35)))</formula>
    </cfRule>
    <cfRule type="containsText" dxfId="2706" priority="375" operator="containsText" text="Mayor">
      <formula>NOT(ISERROR(SEARCH("Mayor",AE35)))</formula>
    </cfRule>
  </conditionalFormatting>
  <conditionalFormatting sqref="N40">
    <cfRule type="containsText" dxfId="2705" priority="366" operator="containsText" text="Extremo">
      <formula>NOT(ISERROR(SEARCH("Extremo",N40)))</formula>
    </cfRule>
    <cfRule type="containsText" dxfId="2704" priority="367" operator="containsText" text="Alto">
      <formula>NOT(ISERROR(SEARCH("Alto",N40)))</formula>
    </cfRule>
    <cfRule type="containsText" dxfId="2703" priority="368" operator="containsText" text="Bajo">
      <formula>NOT(ISERROR(SEARCH("Bajo",N40)))</formula>
    </cfRule>
    <cfRule type="containsText" dxfId="2702" priority="369" operator="containsText" text="Moderado">
      <formula>NOT(ISERROR(SEARCH("Moderado",N40)))</formula>
    </cfRule>
    <cfRule type="containsText" dxfId="2701" priority="370" operator="containsText" text="Extremo">
      <formula>NOT(ISERROR(SEARCH("Extremo",N40)))</formula>
    </cfRule>
  </conditionalFormatting>
  <conditionalFormatting sqref="I40">
    <cfRule type="containsText" dxfId="2700" priority="343" operator="containsText" text="Muy Baja">
      <formula>NOT(ISERROR(SEARCH("Muy Baja",I40)))</formula>
    </cfRule>
    <cfRule type="containsText" dxfId="2699" priority="344" operator="containsText" text="Baja">
      <formula>NOT(ISERROR(SEARCH("Baja",I40)))</formula>
    </cfRule>
    <cfRule type="containsText" dxfId="2698" priority="346" operator="containsText" text="Muy Alta">
      <formula>NOT(ISERROR(SEARCH("Muy Alta",I40)))</formula>
    </cfRule>
    <cfRule type="containsText" dxfId="2697" priority="347" operator="containsText" text="Alta">
      <formula>NOT(ISERROR(SEARCH("Alta",I40)))</formula>
    </cfRule>
    <cfRule type="containsText" dxfId="2696" priority="348" operator="containsText" text="Media">
      <formula>NOT(ISERROR(SEARCH("Media",I40)))</formula>
    </cfRule>
    <cfRule type="containsText" dxfId="2695" priority="349" operator="containsText" text="Media">
      <formula>NOT(ISERROR(SEARCH("Media",I40)))</formula>
    </cfRule>
    <cfRule type="containsText" dxfId="2694" priority="350" operator="containsText" text="Media">
      <formula>NOT(ISERROR(SEARCH("Media",I40)))</formula>
    </cfRule>
    <cfRule type="containsText" dxfId="2693" priority="351" operator="containsText" text="Muy Baja">
      <formula>NOT(ISERROR(SEARCH("Muy Baja",I40)))</formula>
    </cfRule>
    <cfRule type="containsText" dxfId="2692" priority="352" operator="containsText" text="Baja">
      <formula>NOT(ISERROR(SEARCH("Baja",I40)))</formula>
    </cfRule>
    <cfRule type="containsText" dxfId="2691" priority="353" operator="containsText" text="Muy Baja">
      <formula>NOT(ISERROR(SEARCH("Muy Baja",I40)))</formula>
    </cfRule>
    <cfRule type="containsText" dxfId="2690" priority="354" operator="containsText" text="Muy Baja">
      <formula>NOT(ISERROR(SEARCH("Muy Baja",I40)))</formula>
    </cfRule>
    <cfRule type="containsText" dxfId="2689" priority="355" operator="containsText" text="Muy Baja">
      <formula>NOT(ISERROR(SEARCH("Muy Baja",I40)))</formula>
    </cfRule>
    <cfRule type="containsText" dxfId="2688" priority="356" operator="containsText" text="Muy Baja'Tabla probabilidad'!">
      <formula>NOT(ISERROR(SEARCH("Muy Baja'Tabla probabilidad'!",I40)))</formula>
    </cfRule>
    <cfRule type="containsText" dxfId="2687" priority="357" operator="containsText" text="Muy bajo">
      <formula>NOT(ISERROR(SEARCH("Muy bajo",I40)))</formula>
    </cfRule>
    <cfRule type="containsText" dxfId="2686" priority="358" operator="containsText" text="Alta">
      <formula>NOT(ISERROR(SEARCH("Alta",I40)))</formula>
    </cfRule>
    <cfRule type="containsText" dxfId="2685" priority="359" operator="containsText" text="Media">
      <formula>NOT(ISERROR(SEARCH("Media",I40)))</formula>
    </cfRule>
    <cfRule type="containsText" dxfId="2684" priority="360" operator="containsText" text="Baja">
      <formula>NOT(ISERROR(SEARCH("Baja",I40)))</formula>
    </cfRule>
    <cfRule type="containsText" dxfId="2683" priority="361" operator="containsText" text="Muy baja">
      <formula>NOT(ISERROR(SEARCH("Muy baja",I40)))</formula>
    </cfRule>
    <cfRule type="cellIs" dxfId="2682" priority="364" operator="between">
      <formula>1</formula>
      <formula>2</formula>
    </cfRule>
    <cfRule type="cellIs" dxfId="2681" priority="365" operator="between">
      <formula>0</formula>
      <formula>2</formula>
    </cfRule>
  </conditionalFormatting>
  <conditionalFormatting sqref="I40">
    <cfRule type="containsText" dxfId="2680" priority="345" operator="containsText" text="Muy Alta">
      <formula>NOT(ISERROR(SEARCH("Muy Alta",I40)))</formula>
    </cfRule>
  </conditionalFormatting>
  <conditionalFormatting sqref="Y40:Y44">
    <cfRule type="containsText" dxfId="2679" priority="325" operator="containsText" text="Muy Alta">
      <formula>NOT(ISERROR(SEARCH("Muy Alta",Y40)))</formula>
    </cfRule>
    <cfRule type="containsText" dxfId="2678" priority="326" operator="containsText" text="Alta">
      <formula>NOT(ISERROR(SEARCH("Alta",Y40)))</formula>
    </cfRule>
    <cfRule type="containsText" dxfId="2677" priority="327" operator="containsText" text="Media">
      <formula>NOT(ISERROR(SEARCH("Media",Y40)))</formula>
    </cfRule>
    <cfRule type="containsText" dxfId="2676" priority="328" operator="containsText" text="Muy Baja">
      <formula>NOT(ISERROR(SEARCH("Muy Baja",Y40)))</formula>
    </cfRule>
    <cfRule type="containsText" dxfId="2675" priority="329" operator="containsText" text="Baja">
      <formula>NOT(ISERROR(SEARCH("Baja",Y40)))</formula>
    </cfRule>
    <cfRule type="containsText" dxfId="2674" priority="330" operator="containsText" text="Muy Baja">
      <formula>NOT(ISERROR(SEARCH("Muy Baja",Y40)))</formula>
    </cfRule>
  </conditionalFormatting>
  <conditionalFormatting sqref="AC40:AC44">
    <cfRule type="containsText" dxfId="2673" priority="320" operator="containsText" text="Catastrófico">
      <formula>NOT(ISERROR(SEARCH("Catastrófico",AC40)))</formula>
    </cfRule>
    <cfRule type="containsText" dxfId="2672" priority="321" operator="containsText" text="Mayor">
      <formula>NOT(ISERROR(SEARCH("Mayor",AC40)))</formula>
    </cfRule>
    <cfRule type="containsText" dxfId="2671" priority="322" operator="containsText" text="Moderado">
      <formula>NOT(ISERROR(SEARCH("Moderado",AC40)))</formula>
    </cfRule>
    <cfRule type="containsText" dxfId="2670" priority="323" operator="containsText" text="Menor">
      <formula>NOT(ISERROR(SEARCH("Menor",AC40)))</formula>
    </cfRule>
    <cfRule type="containsText" dxfId="2669" priority="324" operator="containsText" text="Leve">
      <formula>NOT(ISERROR(SEARCH("Leve",AC40)))</formula>
    </cfRule>
  </conditionalFormatting>
  <conditionalFormatting sqref="AG40">
    <cfRule type="containsText" dxfId="2668" priority="311" operator="containsText" text="Extremo">
      <formula>NOT(ISERROR(SEARCH("Extremo",AG40)))</formula>
    </cfRule>
    <cfRule type="containsText" dxfId="2667" priority="312" operator="containsText" text="Alto">
      <formula>NOT(ISERROR(SEARCH("Alto",AG40)))</formula>
    </cfRule>
    <cfRule type="containsText" dxfId="2666" priority="313" operator="containsText" text="Moderado">
      <formula>NOT(ISERROR(SEARCH("Moderado",AG40)))</formula>
    </cfRule>
    <cfRule type="containsText" dxfId="2665" priority="314" operator="containsText" text="Menor">
      <formula>NOT(ISERROR(SEARCH("Menor",AG40)))</formula>
    </cfRule>
    <cfRule type="containsText" dxfId="2664" priority="315" operator="containsText" text="Bajo">
      <formula>NOT(ISERROR(SEARCH("Bajo",AG40)))</formula>
    </cfRule>
    <cfRule type="containsText" dxfId="2663" priority="316" operator="containsText" text="Moderado">
      <formula>NOT(ISERROR(SEARCH("Moderado",AG40)))</formula>
    </cfRule>
    <cfRule type="containsText" dxfId="2662" priority="317" operator="containsText" text="Extremo">
      <formula>NOT(ISERROR(SEARCH("Extremo",AG40)))</formula>
    </cfRule>
    <cfRule type="containsText" dxfId="2661" priority="318" operator="containsText" text="Baja">
      <formula>NOT(ISERROR(SEARCH("Baja",AG40)))</formula>
    </cfRule>
    <cfRule type="containsText" dxfId="2660" priority="319" operator="containsText" text="Alto">
      <formula>NOT(ISERROR(SEARCH("Alto",AG40)))</formula>
    </cfRule>
  </conditionalFormatting>
  <conditionalFormatting sqref="AE40:AE44">
    <cfRule type="containsText" dxfId="2659" priority="301" operator="containsText" text="Catastrófico">
      <formula>NOT(ISERROR(SEARCH("Catastrófico",AE40)))</formula>
    </cfRule>
    <cfRule type="containsText" dxfId="2658" priority="302" operator="containsText" text="Moderado">
      <formula>NOT(ISERROR(SEARCH("Moderado",AE40)))</formula>
    </cfRule>
    <cfRule type="containsText" dxfId="2657" priority="303" operator="containsText" text="Menor">
      <formula>NOT(ISERROR(SEARCH("Menor",AE40)))</formula>
    </cfRule>
    <cfRule type="containsText" dxfId="2656" priority="304" operator="containsText" text="Leve">
      <formula>NOT(ISERROR(SEARCH("Leve",AE40)))</formula>
    </cfRule>
    <cfRule type="containsText" dxfId="2655" priority="305" operator="containsText" text="Mayor">
      <formula>NOT(ISERROR(SEARCH("Mayor",AE40)))</formula>
    </cfRule>
  </conditionalFormatting>
  <conditionalFormatting sqref="N45">
    <cfRule type="containsText" dxfId="2654" priority="296" operator="containsText" text="Extremo">
      <formula>NOT(ISERROR(SEARCH("Extremo",N45)))</formula>
    </cfRule>
    <cfRule type="containsText" dxfId="2653" priority="297" operator="containsText" text="Alto">
      <formula>NOT(ISERROR(SEARCH("Alto",N45)))</formula>
    </cfRule>
    <cfRule type="containsText" dxfId="2652" priority="298" operator="containsText" text="Bajo">
      <formula>NOT(ISERROR(SEARCH("Bajo",N45)))</formula>
    </cfRule>
    <cfRule type="containsText" dxfId="2651" priority="299" operator="containsText" text="Moderado">
      <formula>NOT(ISERROR(SEARCH("Moderado",N45)))</formula>
    </cfRule>
    <cfRule type="containsText" dxfId="2650" priority="300" operator="containsText" text="Extremo">
      <formula>NOT(ISERROR(SEARCH("Extremo",N45)))</formula>
    </cfRule>
  </conditionalFormatting>
  <conditionalFormatting sqref="I45">
    <cfRule type="containsText" dxfId="2649" priority="273" operator="containsText" text="Muy Baja">
      <formula>NOT(ISERROR(SEARCH("Muy Baja",I45)))</formula>
    </cfRule>
    <cfRule type="containsText" dxfId="2648" priority="274" operator="containsText" text="Baja">
      <formula>NOT(ISERROR(SEARCH("Baja",I45)))</formula>
    </cfRule>
    <cfRule type="containsText" dxfId="2647" priority="276" operator="containsText" text="Muy Alta">
      <formula>NOT(ISERROR(SEARCH("Muy Alta",I45)))</formula>
    </cfRule>
    <cfRule type="containsText" dxfId="2646" priority="277" operator="containsText" text="Alta">
      <formula>NOT(ISERROR(SEARCH("Alta",I45)))</formula>
    </cfRule>
    <cfRule type="containsText" dxfId="2645" priority="278" operator="containsText" text="Media">
      <formula>NOT(ISERROR(SEARCH("Media",I45)))</formula>
    </cfRule>
    <cfRule type="containsText" dxfId="2644" priority="279" operator="containsText" text="Media">
      <formula>NOT(ISERROR(SEARCH("Media",I45)))</formula>
    </cfRule>
    <cfRule type="containsText" dxfId="2643" priority="280" operator="containsText" text="Media">
      <formula>NOT(ISERROR(SEARCH("Media",I45)))</formula>
    </cfRule>
    <cfRule type="containsText" dxfId="2642" priority="281" operator="containsText" text="Muy Baja">
      <formula>NOT(ISERROR(SEARCH("Muy Baja",I45)))</formula>
    </cfRule>
    <cfRule type="containsText" dxfId="2641" priority="282" operator="containsText" text="Baja">
      <formula>NOT(ISERROR(SEARCH("Baja",I45)))</formula>
    </cfRule>
    <cfRule type="containsText" dxfId="2640" priority="283" operator="containsText" text="Muy Baja">
      <formula>NOT(ISERROR(SEARCH("Muy Baja",I45)))</formula>
    </cfRule>
    <cfRule type="containsText" dxfId="2639" priority="284" operator="containsText" text="Muy Baja">
      <formula>NOT(ISERROR(SEARCH("Muy Baja",I45)))</formula>
    </cfRule>
    <cfRule type="containsText" dxfId="2638" priority="285" operator="containsText" text="Muy Baja">
      <formula>NOT(ISERROR(SEARCH("Muy Baja",I45)))</formula>
    </cfRule>
    <cfRule type="containsText" dxfId="2637" priority="286" operator="containsText" text="Muy Baja'Tabla probabilidad'!">
      <formula>NOT(ISERROR(SEARCH("Muy Baja'Tabla probabilidad'!",I45)))</formula>
    </cfRule>
    <cfRule type="containsText" dxfId="2636" priority="287" operator="containsText" text="Muy bajo">
      <formula>NOT(ISERROR(SEARCH("Muy bajo",I45)))</formula>
    </cfRule>
    <cfRule type="containsText" dxfId="2635" priority="288" operator="containsText" text="Alta">
      <formula>NOT(ISERROR(SEARCH("Alta",I45)))</formula>
    </cfRule>
    <cfRule type="containsText" dxfId="2634" priority="289" operator="containsText" text="Media">
      <formula>NOT(ISERROR(SEARCH("Media",I45)))</formula>
    </cfRule>
    <cfRule type="containsText" dxfId="2633" priority="290" operator="containsText" text="Baja">
      <formula>NOT(ISERROR(SEARCH("Baja",I45)))</formula>
    </cfRule>
    <cfRule type="containsText" dxfId="2632" priority="291" operator="containsText" text="Muy baja">
      <formula>NOT(ISERROR(SEARCH("Muy baja",I45)))</formula>
    </cfRule>
    <cfRule type="cellIs" dxfId="2631" priority="294" operator="between">
      <formula>1</formula>
      <formula>2</formula>
    </cfRule>
    <cfRule type="cellIs" dxfId="2630" priority="295" operator="between">
      <formula>0</formula>
      <formula>2</formula>
    </cfRule>
  </conditionalFormatting>
  <conditionalFormatting sqref="I45">
    <cfRule type="containsText" dxfId="2629" priority="275" operator="containsText" text="Muy Alta">
      <formula>NOT(ISERROR(SEARCH("Muy Alta",I45)))</formula>
    </cfRule>
  </conditionalFormatting>
  <conditionalFormatting sqref="Y45:Y49">
    <cfRule type="containsText" dxfId="2628" priority="255" operator="containsText" text="Muy Alta">
      <formula>NOT(ISERROR(SEARCH("Muy Alta",Y45)))</formula>
    </cfRule>
    <cfRule type="containsText" dxfId="2627" priority="256" operator="containsText" text="Alta">
      <formula>NOT(ISERROR(SEARCH("Alta",Y45)))</formula>
    </cfRule>
    <cfRule type="containsText" dxfId="2626" priority="257" operator="containsText" text="Media">
      <formula>NOT(ISERROR(SEARCH("Media",Y45)))</formula>
    </cfRule>
    <cfRule type="containsText" dxfId="2625" priority="258" operator="containsText" text="Muy Baja">
      <formula>NOT(ISERROR(SEARCH("Muy Baja",Y45)))</formula>
    </cfRule>
    <cfRule type="containsText" dxfId="2624" priority="259" operator="containsText" text="Baja">
      <formula>NOT(ISERROR(SEARCH("Baja",Y45)))</formula>
    </cfRule>
    <cfRule type="containsText" dxfId="2623" priority="260" operator="containsText" text="Muy Baja">
      <formula>NOT(ISERROR(SEARCH("Muy Baja",Y45)))</formula>
    </cfRule>
  </conditionalFormatting>
  <conditionalFormatting sqref="AC45:AC49">
    <cfRule type="containsText" dxfId="2622" priority="250" operator="containsText" text="Catastrófico">
      <formula>NOT(ISERROR(SEARCH("Catastrófico",AC45)))</formula>
    </cfRule>
    <cfRule type="containsText" dxfId="2621" priority="251" operator="containsText" text="Mayor">
      <formula>NOT(ISERROR(SEARCH("Mayor",AC45)))</formula>
    </cfRule>
    <cfRule type="containsText" dxfId="2620" priority="252" operator="containsText" text="Moderado">
      <formula>NOT(ISERROR(SEARCH("Moderado",AC45)))</formula>
    </cfRule>
    <cfRule type="containsText" dxfId="2619" priority="253" operator="containsText" text="Menor">
      <formula>NOT(ISERROR(SEARCH("Menor",AC45)))</formula>
    </cfRule>
    <cfRule type="containsText" dxfId="2618" priority="254" operator="containsText" text="Leve">
      <formula>NOT(ISERROR(SEARCH("Leve",AC45)))</formula>
    </cfRule>
  </conditionalFormatting>
  <conditionalFormatting sqref="AG45">
    <cfRule type="containsText" dxfId="2617" priority="241" operator="containsText" text="Extremo">
      <formula>NOT(ISERROR(SEARCH("Extremo",AG45)))</formula>
    </cfRule>
    <cfRule type="containsText" dxfId="2616" priority="242" operator="containsText" text="Alto">
      <formula>NOT(ISERROR(SEARCH("Alto",AG45)))</formula>
    </cfRule>
    <cfRule type="containsText" dxfId="2615" priority="243" operator="containsText" text="Moderado">
      <formula>NOT(ISERROR(SEARCH("Moderado",AG45)))</formula>
    </cfRule>
    <cfRule type="containsText" dxfId="2614" priority="244" operator="containsText" text="Menor">
      <formula>NOT(ISERROR(SEARCH("Menor",AG45)))</formula>
    </cfRule>
    <cfRule type="containsText" dxfId="2613" priority="245" operator="containsText" text="Bajo">
      <formula>NOT(ISERROR(SEARCH("Bajo",AG45)))</formula>
    </cfRule>
    <cfRule type="containsText" dxfId="2612" priority="246" operator="containsText" text="Moderado">
      <formula>NOT(ISERROR(SEARCH("Moderado",AG45)))</formula>
    </cfRule>
    <cfRule type="containsText" dxfId="2611" priority="247" operator="containsText" text="Extremo">
      <formula>NOT(ISERROR(SEARCH("Extremo",AG45)))</formula>
    </cfRule>
    <cfRule type="containsText" dxfId="2610" priority="248" operator="containsText" text="Baja">
      <formula>NOT(ISERROR(SEARCH("Baja",AG45)))</formula>
    </cfRule>
    <cfRule type="containsText" dxfId="2609" priority="249" operator="containsText" text="Alto">
      <formula>NOT(ISERROR(SEARCH("Alto",AG45)))</formula>
    </cfRule>
  </conditionalFormatting>
  <conditionalFormatting sqref="AE45:AE49">
    <cfRule type="containsText" dxfId="2608" priority="231" operator="containsText" text="Catastrófico">
      <formula>NOT(ISERROR(SEARCH("Catastrófico",AE45)))</formula>
    </cfRule>
    <cfRule type="containsText" dxfId="2607" priority="232" operator="containsText" text="Moderado">
      <formula>NOT(ISERROR(SEARCH("Moderado",AE45)))</formula>
    </cfRule>
    <cfRule type="containsText" dxfId="2606" priority="233" operator="containsText" text="Menor">
      <formula>NOT(ISERROR(SEARCH("Menor",AE45)))</formula>
    </cfRule>
    <cfRule type="containsText" dxfId="2605" priority="234" operator="containsText" text="Leve">
      <formula>NOT(ISERROR(SEARCH("Leve",AE45)))</formula>
    </cfRule>
    <cfRule type="containsText" dxfId="2604" priority="235" operator="containsText" text="Mayor">
      <formula>NOT(ISERROR(SEARCH("Mayor",AE45)))</formula>
    </cfRule>
  </conditionalFormatting>
  <conditionalFormatting sqref="L25">
    <cfRule type="containsText" dxfId="2603" priority="224" operator="containsText" text="Catastrófico">
      <formula>NOT(ISERROR(SEARCH("Catastrófico",L25)))</formula>
    </cfRule>
    <cfRule type="containsText" dxfId="2602" priority="225" operator="containsText" text="Mayor">
      <formula>NOT(ISERROR(SEARCH("Mayor",L25)))</formula>
    </cfRule>
    <cfRule type="containsText" dxfId="2601" priority="226" operator="containsText" text="Alta">
      <formula>NOT(ISERROR(SEARCH("Alta",L25)))</formula>
    </cfRule>
    <cfRule type="containsText" dxfId="2600" priority="227" operator="containsText" text="Moderado">
      <formula>NOT(ISERROR(SEARCH("Moderado",L25)))</formula>
    </cfRule>
    <cfRule type="containsText" dxfId="2599" priority="228" operator="containsText" text="Menor">
      <formula>NOT(ISERROR(SEARCH("Menor",L25)))</formula>
    </cfRule>
    <cfRule type="containsText" dxfId="2598" priority="229" operator="containsText" text="Leve">
      <formula>NOT(ISERROR(SEARCH("Leve",L25)))</formula>
    </cfRule>
  </conditionalFormatting>
  <conditionalFormatting sqref="M25">
    <cfRule type="containsText" dxfId="2597" priority="218" operator="containsText" text="Catastrófico">
      <formula>NOT(ISERROR(SEARCH("Catastrófico",M25)))</formula>
    </cfRule>
    <cfRule type="containsText" dxfId="2596" priority="219" operator="containsText" text="Mayor">
      <formula>NOT(ISERROR(SEARCH("Mayor",M25)))</formula>
    </cfRule>
    <cfRule type="containsText" dxfId="2595" priority="220" operator="containsText" text="Alta">
      <formula>NOT(ISERROR(SEARCH("Alta",M25)))</formula>
    </cfRule>
    <cfRule type="containsText" dxfId="2594" priority="221" operator="containsText" text="Moderado">
      <formula>NOT(ISERROR(SEARCH("Moderado",M25)))</formula>
    </cfRule>
    <cfRule type="containsText" dxfId="2593" priority="222" operator="containsText" text="Menor">
      <formula>NOT(ISERROR(SEARCH("Menor",M25)))</formula>
    </cfRule>
    <cfRule type="containsText" dxfId="2592" priority="223" operator="containsText" text="Leve">
      <formula>NOT(ISERROR(SEARCH("Leve",M25)))</formula>
    </cfRule>
  </conditionalFormatting>
  <conditionalFormatting sqref="AA25:AA29">
    <cfRule type="containsText" dxfId="2591" priority="159" operator="containsText" text="Muy Baja">
      <formula>NOT(ISERROR(SEARCH("Muy Baja",AA25)))</formula>
    </cfRule>
    <cfRule type="containsText" dxfId="2590" priority="213" operator="containsText" text="Muy Alta">
      <formula>NOT(ISERROR(SEARCH("Muy Alta",AA25)))</formula>
    </cfRule>
    <cfRule type="containsText" dxfId="2589" priority="214" operator="containsText" text="Alta">
      <formula>NOT(ISERROR(SEARCH("Alta",AA25)))</formula>
    </cfRule>
    <cfRule type="containsText" dxfId="2588" priority="215" operator="containsText" text="Media">
      <formula>NOT(ISERROR(SEARCH("Media",AA25)))</formula>
    </cfRule>
    <cfRule type="containsText" dxfId="2587" priority="216" operator="containsText" text="Baja">
      <formula>NOT(ISERROR(SEARCH("Baja",AA25)))</formula>
    </cfRule>
    <cfRule type="containsText" dxfId="2586" priority="217" operator="containsText" text="Muy Baja">
      <formula>NOT(ISERROR(SEARCH("Muy Baja",AA25)))</formula>
    </cfRule>
  </conditionalFormatting>
  <conditionalFormatting sqref="N25">
    <cfRule type="containsText" dxfId="2585" priority="208" operator="containsText" text="Extremo">
      <formula>NOT(ISERROR(SEARCH("Extremo",N25)))</formula>
    </cfRule>
    <cfRule type="containsText" dxfId="2584" priority="209" operator="containsText" text="Alto">
      <formula>NOT(ISERROR(SEARCH("Alto",N25)))</formula>
    </cfRule>
    <cfRule type="containsText" dxfId="2583" priority="210" operator="containsText" text="Bajo">
      <formula>NOT(ISERROR(SEARCH("Bajo",N25)))</formula>
    </cfRule>
    <cfRule type="containsText" dxfId="2582" priority="211" operator="containsText" text="Moderado">
      <formula>NOT(ISERROR(SEARCH("Moderado",N25)))</formula>
    </cfRule>
    <cfRule type="containsText" dxfId="2581" priority="212" operator="containsText" text="Extremo">
      <formula>NOT(ISERROR(SEARCH("Extremo",N25)))</formula>
    </cfRule>
  </conditionalFormatting>
  <conditionalFormatting sqref="I25">
    <cfRule type="containsText" dxfId="2580" priority="185" operator="containsText" text="Muy Baja">
      <formula>NOT(ISERROR(SEARCH("Muy Baja",I25)))</formula>
    </cfRule>
    <cfRule type="containsText" dxfId="2579" priority="186" operator="containsText" text="Baja">
      <formula>NOT(ISERROR(SEARCH("Baja",I25)))</formula>
    </cfRule>
    <cfRule type="containsText" dxfId="2578" priority="188" operator="containsText" text="Muy Alta">
      <formula>NOT(ISERROR(SEARCH("Muy Alta",I25)))</formula>
    </cfRule>
    <cfRule type="containsText" dxfId="2577" priority="189" operator="containsText" text="Alta">
      <formula>NOT(ISERROR(SEARCH("Alta",I25)))</formula>
    </cfRule>
    <cfRule type="containsText" dxfId="2576" priority="190" operator="containsText" text="Media">
      <formula>NOT(ISERROR(SEARCH("Media",I25)))</formula>
    </cfRule>
    <cfRule type="containsText" dxfId="2575" priority="191" operator="containsText" text="Media">
      <formula>NOT(ISERROR(SEARCH("Media",I25)))</formula>
    </cfRule>
    <cfRule type="containsText" dxfId="2574" priority="192" operator="containsText" text="Media">
      <formula>NOT(ISERROR(SEARCH("Media",I25)))</formula>
    </cfRule>
    <cfRule type="containsText" dxfId="2573" priority="193" operator="containsText" text="Muy Baja">
      <formula>NOT(ISERROR(SEARCH("Muy Baja",I25)))</formula>
    </cfRule>
    <cfRule type="containsText" dxfId="2572" priority="194" operator="containsText" text="Baja">
      <formula>NOT(ISERROR(SEARCH("Baja",I25)))</formula>
    </cfRule>
    <cfRule type="containsText" dxfId="2571" priority="195" operator="containsText" text="Muy Baja">
      <formula>NOT(ISERROR(SEARCH("Muy Baja",I25)))</formula>
    </cfRule>
    <cfRule type="containsText" dxfId="2570" priority="196" operator="containsText" text="Muy Baja">
      <formula>NOT(ISERROR(SEARCH("Muy Baja",I25)))</formula>
    </cfRule>
    <cfRule type="containsText" dxfId="2569" priority="197" operator="containsText" text="Muy Baja">
      <formula>NOT(ISERROR(SEARCH("Muy Baja",I25)))</formula>
    </cfRule>
    <cfRule type="containsText" dxfId="2568" priority="198" operator="containsText" text="Muy Baja'Tabla probabilidad'!">
      <formula>NOT(ISERROR(SEARCH("Muy Baja'Tabla probabilidad'!",I25)))</formula>
    </cfRule>
    <cfRule type="containsText" dxfId="2567" priority="199" operator="containsText" text="Muy bajo">
      <formula>NOT(ISERROR(SEARCH("Muy bajo",I25)))</formula>
    </cfRule>
    <cfRule type="containsText" dxfId="2566" priority="200" operator="containsText" text="Alta">
      <formula>NOT(ISERROR(SEARCH("Alta",I25)))</formula>
    </cfRule>
    <cfRule type="containsText" dxfId="2565" priority="201" operator="containsText" text="Media">
      <formula>NOT(ISERROR(SEARCH("Media",I25)))</formula>
    </cfRule>
    <cfRule type="containsText" dxfId="2564" priority="202" operator="containsText" text="Baja">
      <formula>NOT(ISERROR(SEARCH("Baja",I25)))</formula>
    </cfRule>
    <cfRule type="containsText" dxfId="2563" priority="203" operator="containsText" text="Muy baja">
      <formula>NOT(ISERROR(SEARCH("Muy baja",I25)))</formula>
    </cfRule>
    <cfRule type="cellIs" dxfId="2562" priority="206" operator="between">
      <formula>1</formula>
      <formula>2</formula>
    </cfRule>
    <cfRule type="cellIs" dxfId="2561" priority="207" operator="between">
      <formula>0</formula>
      <formula>2</formula>
    </cfRule>
  </conditionalFormatting>
  <conditionalFormatting sqref="I25">
    <cfRule type="containsText" dxfId="2560" priority="187" operator="containsText" text="Muy Alta">
      <formula>NOT(ISERROR(SEARCH("Muy Alta",I25)))</formula>
    </cfRule>
  </conditionalFormatting>
  <conditionalFormatting sqref="Y25:Y29">
    <cfRule type="containsText" dxfId="2559" priority="179" operator="containsText" text="Muy Alta">
      <formula>NOT(ISERROR(SEARCH("Muy Alta",Y25)))</formula>
    </cfRule>
    <cfRule type="containsText" dxfId="2558" priority="180" operator="containsText" text="Alta">
      <formula>NOT(ISERROR(SEARCH("Alta",Y25)))</formula>
    </cfRule>
    <cfRule type="containsText" dxfId="2557" priority="181" operator="containsText" text="Media">
      <formula>NOT(ISERROR(SEARCH("Media",Y25)))</formula>
    </cfRule>
    <cfRule type="containsText" dxfId="2556" priority="182" operator="containsText" text="Muy Baja">
      <formula>NOT(ISERROR(SEARCH("Muy Baja",Y25)))</formula>
    </cfRule>
    <cfRule type="containsText" dxfId="2555" priority="183" operator="containsText" text="Baja">
      <formula>NOT(ISERROR(SEARCH("Baja",Y25)))</formula>
    </cfRule>
    <cfRule type="containsText" dxfId="2554" priority="184" operator="containsText" text="Muy Baja">
      <formula>NOT(ISERROR(SEARCH("Muy Baja",Y25)))</formula>
    </cfRule>
  </conditionalFormatting>
  <conditionalFormatting sqref="AC25:AC29">
    <cfRule type="containsText" dxfId="2553" priority="174" operator="containsText" text="Catastrófico">
      <formula>NOT(ISERROR(SEARCH("Catastrófico",AC25)))</formula>
    </cfRule>
    <cfRule type="containsText" dxfId="2552" priority="175" operator="containsText" text="Mayor">
      <formula>NOT(ISERROR(SEARCH("Mayor",AC25)))</formula>
    </cfRule>
    <cfRule type="containsText" dxfId="2551" priority="176" operator="containsText" text="Moderado">
      <formula>NOT(ISERROR(SEARCH("Moderado",AC25)))</formula>
    </cfRule>
    <cfRule type="containsText" dxfId="2550" priority="177" operator="containsText" text="Menor">
      <formula>NOT(ISERROR(SEARCH("Menor",AC25)))</formula>
    </cfRule>
    <cfRule type="containsText" dxfId="2549" priority="178" operator="containsText" text="Leve">
      <formula>NOT(ISERROR(SEARCH("Leve",AC25)))</formula>
    </cfRule>
  </conditionalFormatting>
  <conditionalFormatting sqref="AG25">
    <cfRule type="containsText" dxfId="2548" priority="165" operator="containsText" text="Extremo">
      <formula>NOT(ISERROR(SEARCH("Extremo",AG25)))</formula>
    </cfRule>
    <cfRule type="containsText" dxfId="2547" priority="166" operator="containsText" text="Alto">
      <formula>NOT(ISERROR(SEARCH("Alto",AG25)))</formula>
    </cfRule>
    <cfRule type="containsText" dxfId="2546" priority="167" operator="containsText" text="Moderado">
      <formula>NOT(ISERROR(SEARCH("Moderado",AG25)))</formula>
    </cfRule>
    <cfRule type="containsText" dxfId="2545" priority="168" operator="containsText" text="Menor">
      <formula>NOT(ISERROR(SEARCH("Menor",AG25)))</formula>
    </cfRule>
    <cfRule type="containsText" dxfId="2544" priority="169" operator="containsText" text="Bajo">
      <formula>NOT(ISERROR(SEARCH("Bajo",AG25)))</formula>
    </cfRule>
    <cfRule type="containsText" dxfId="2543" priority="170" operator="containsText" text="Moderado">
      <formula>NOT(ISERROR(SEARCH("Moderado",AG25)))</formula>
    </cfRule>
    <cfRule type="containsText" dxfId="2542" priority="171" operator="containsText" text="Extremo">
      <formula>NOT(ISERROR(SEARCH("Extremo",AG25)))</formula>
    </cfRule>
    <cfRule type="containsText" dxfId="2541" priority="172" operator="containsText" text="Baja">
      <formula>NOT(ISERROR(SEARCH("Baja",AG25)))</formula>
    </cfRule>
    <cfRule type="containsText" dxfId="2540" priority="173" operator="containsText" text="Alto">
      <formula>NOT(ISERROR(SEARCH("Alto",AG25)))</formula>
    </cfRule>
  </conditionalFormatting>
  <conditionalFormatting sqref="AE25:AE29">
    <cfRule type="containsText" dxfId="2539" priority="160" operator="containsText" text="Catastrófico">
      <formula>NOT(ISERROR(SEARCH("Catastrófico",AE25)))</formula>
    </cfRule>
    <cfRule type="containsText" dxfId="2538" priority="161" operator="containsText" text="Moderado">
      <formula>NOT(ISERROR(SEARCH("Moderado",AE25)))</formula>
    </cfRule>
    <cfRule type="containsText" dxfId="2537" priority="162" operator="containsText" text="Menor">
      <formula>NOT(ISERROR(SEARCH("Menor",AE25)))</formula>
    </cfRule>
    <cfRule type="containsText" dxfId="2536" priority="163" operator="containsText" text="Leve">
      <formula>NOT(ISERROR(SEARCH("Leve",AE25)))</formula>
    </cfRule>
    <cfRule type="containsText" dxfId="2535" priority="164" operator="containsText" text="Mayor">
      <formula>NOT(ISERROR(SEARCH("Mayor",AE25)))</formula>
    </cfRule>
  </conditionalFormatting>
  <conditionalFormatting sqref="L15">
    <cfRule type="containsText" dxfId="2534" priority="153" operator="containsText" text="Catastrófico">
      <formula>NOT(ISERROR(SEARCH("Catastrófico",L15)))</formula>
    </cfRule>
    <cfRule type="containsText" dxfId="2533" priority="154" operator="containsText" text="Mayor">
      <formula>NOT(ISERROR(SEARCH("Mayor",L15)))</formula>
    </cfRule>
    <cfRule type="containsText" dxfId="2532" priority="155" operator="containsText" text="Alta">
      <formula>NOT(ISERROR(SEARCH("Alta",L15)))</formula>
    </cfRule>
    <cfRule type="containsText" dxfId="2531" priority="156" operator="containsText" text="Moderado">
      <formula>NOT(ISERROR(SEARCH("Moderado",L15)))</formula>
    </cfRule>
    <cfRule type="containsText" dxfId="2530" priority="157" operator="containsText" text="Menor">
      <formula>NOT(ISERROR(SEARCH("Menor",L15)))</formula>
    </cfRule>
    <cfRule type="containsText" dxfId="2529" priority="158" operator="containsText" text="Leve">
      <formula>NOT(ISERROR(SEARCH("Leve",L15)))</formula>
    </cfRule>
  </conditionalFormatting>
  <conditionalFormatting sqref="N15">
    <cfRule type="containsText" dxfId="2528" priority="148" operator="containsText" text="Extremo">
      <formula>NOT(ISERROR(SEARCH("Extremo",N15)))</formula>
    </cfRule>
    <cfRule type="containsText" dxfId="2527" priority="149" operator="containsText" text="Alto">
      <formula>NOT(ISERROR(SEARCH("Alto",N15)))</formula>
    </cfRule>
    <cfRule type="containsText" dxfId="2526" priority="150" operator="containsText" text="Bajo">
      <formula>NOT(ISERROR(SEARCH("Bajo",N15)))</formula>
    </cfRule>
    <cfRule type="containsText" dxfId="2525" priority="151" operator="containsText" text="Moderado">
      <formula>NOT(ISERROR(SEARCH("Moderado",N15)))</formula>
    </cfRule>
    <cfRule type="containsText" dxfId="2524" priority="152" operator="containsText" text="Extremo">
      <formula>NOT(ISERROR(SEARCH("Extremo",N15)))</formula>
    </cfRule>
  </conditionalFormatting>
  <conditionalFormatting sqref="M15">
    <cfRule type="containsText" dxfId="2523" priority="142" operator="containsText" text="Catastrófico">
      <formula>NOT(ISERROR(SEARCH("Catastrófico",M15)))</formula>
    </cfRule>
    <cfRule type="containsText" dxfId="2522" priority="143" operator="containsText" text="Mayor">
      <formula>NOT(ISERROR(SEARCH("Mayor",M15)))</formula>
    </cfRule>
    <cfRule type="containsText" dxfId="2521" priority="144" operator="containsText" text="Alta">
      <formula>NOT(ISERROR(SEARCH("Alta",M15)))</formula>
    </cfRule>
    <cfRule type="containsText" dxfId="2520" priority="145" operator="containsText" text="Moderado">
      <formula>NOT(ISERROR(SEARCH("Moderado",M15)))</formula>
    </cfRule>
    <cfRule type="containsText" dxfId="2519" priority="146" operator="containsText" text="Menor">
      <formula>NOT(ISERROR(SEARCH("Menor",M15)))</formula>
    </cfRule>
    <cfRule type="containsText" dxfId="2518" priority="147" operator="containsText" text="Leve">
      <formula>NOT(ISERROR(SEARCH("Leve",M15)))</formula>
    </cfRule>
  </conditionalFormatting>
  <conditionalFormatting sqref="AA15:AA19">
    <cfRule type="containsText" dxfId="2517" priority="88" operator="containsText" text="Muy Baja">
      <formula>NOT(ISERROR(SEARCH("Muy Baja",AA15)))</formula>
    </cfRule>
    <cfRule type="containsText" dxfId="2516" priority="137" operator="containsText" text="Muy Alta">
      <formula>NOT(ISERROR(SEARCH("Muy Alta",AA15)))</formula>
    </cfRule>
    <cfRule type="containsText" dxfId="2515" priority="138" operator="containsText" text="Alta">
      <formula>NOT(ISERROR(SEARCH("Alta",AA15)))</formula>
    </cfRule>
    <cfRule type="containsText" dxfId="2514" priority="139" operator="containsText" text="Media">
      <formula>NOT(ISERROR(SEARCH("Media",AA15)))</formula>
    </cfRule>
    <cfRule type="containsText" dxfId="2513" priority="140" operator="containsText" text="Baja">
      <formula>NOT(ISERROR(SEARCH("Baja",AA15)))</formula>
    </cfRule>
    <cfRule type="containsText" dxfId="2512" priority="141" operator="containsText" text="Muy Baja">
      <formula>NOT(ISERROR(SEARCH("Muy Baja",AA15)))</formula>
    </cfRule>
  </conditionalFormatting>
  <conditionalFormatting sqref="I15">
    <cfRule type="containsText" dxfId="2511" priority="114" operator="containsText" text="Muy Baja">
      <formula>NOT(ISERROR(SEARCH("Muy Baja",I15)))</formula>
    </cfRule>
    <cfRule type="containsText" dxfId="2510" priority="115" operator="containsText" text="Baja">
      <formula>NOT(ISERROR(SEARCH("Baja",I15)))</formula>
    </cfRule>
    <cfRule type="containsText" dxfId="2509" priority="117" operator="containsText" text="Muy Alta">
      <formula>NOT(ISERROR(SEARCH("Muy Alta",I15)))</formula>
    </cfRule>
    <cfRule type="containsText" dxfId="2508" priority="118" operator="containsText" text="Alta">
      <formula>NOT(ISERROR(SEARCH("Alta",I15)))</formula>
    </cfRule>
    <cfRule type="containsText" dxfId="2507" priority="119" operator="containsText" text="Media">
      <formula>NOT(ISERROR(SEARCH("Media",I15)))</formula>
    </cfRule>
    <cfRule type="containsText" dxfId="2506" priority="120" operator="containsText" text="Media">
      <formula>NOT(ISERROR(SEARCH("Media",I15)))</formula>
    </cfRule>
    <cfRule type="containsText" dxfId="2505" priority="121" operator="containsText" text="Media">
      <formula>NOT(ISERROR(SEARCH("Media",I15)))</formula>
    </cfRule>
    <cfRule type="containsText" dxfId="2504" priority="122" operator="containsText" text="Muy Baja">
      <formula>NOT(ISERROR(SEARCH("Muy Baja",I15)))</formula>
    </cfRule>
    <cfRule type="containsText" dxfId="2503" priority="123" operator="containsText" text="Baja">
      <formula>NOT(ISERROR(SEARCH("Baja",I15)))</formula>
    </cfRule>
    <cfRule type="containsText" dxfId="2502" priority="124" operator="containsText" text="Muy Baja">
      <formula>NOT(ISERROR(SEARCH("Muy Baja",I15)))</formula>
    </cfRule>
    <cfRule type="containsText" dxfId="2501" priority="125" operator="containsText" text="Muy Baja">
      <formula>NOT(ISERROR(SEARCH("Muy Baja",I15)))</formula>
    </cfRule>
    <cfRule type="containsText" dxfId="2500" priority="126" operator="containsText" text="Muy Baja">
      <formula>NOT(ISERROR(SEARCH("Muy Baja",I15)))</formula>
    </cfRule>
    <cfRule type="containsText" dxfId="2499" priority="127" operator="containsText" text="Muy Baja'Tabla probabilidad'!">
      <formula>NOT(ISERROR(SEARCH("Muy Baja'Tabla probabilidad'!",I15)))</formula>
    </cfRule>
    <cfRule type="containsText" dxfId="2498" priority="128" operator="containsText" text="Muy bajo">
      <formula>NOT(ISERROR(SEARCH("Muy bajo",I15)))</formula>
    </cfRule>
    <cfRule type="containsText" dxfId="2497" priority="129" operator="containsText" text="Alta">
      <formula>NOT(ISERROR(SEARCH("Alta",I15)))</formula>
    </cfRule>
    <cfRule type="containsText" dxfId="2496" priority="130" operator="containsText" text="Media">
      <formula>NOT(ISERROR(SEARCH("Media",I15)))</formula>
    </cfRule>
    <cfRule type="containsText" dxfId="2495" priority="131" operator="containsText" text="Baja">
      <formula>NOT(ISERROR(SEARCH("Baja",I15)))</formula>
    </cfRule>
    <cfRule type="containsText" dxfId="2494" priority="132" operator="containsText" text="Muy baja">
      <formula>NOT(ISERROR(SEARCH("Muy baja",I15)))</formula>
    </cfRule>
    <cfRule type="cellIs" dxfId="2493" priority="135" operator="between">
      <formula>1</formula>
      <formula>2</formula>
    </cfRule>
    <cfRule type="cellIs" dxfId="2492" priority="136" operator="between">
      <formula>0</formula>
      <formula>2</formula>
    </cfRule>
  </conditionalFormatting>
  <conditionalFormatting sqref="I15">
    <cfRule type="containsText" dxfId="2491" priority="116" operator="containsText" text="Muy Alta">
      <formula>NOT(ISERROR(SEARCH("Muy Alta",I15)))</formula>
    </cfRule>
  </conditionalFormatting>
  <conditionalFormatting sqref="Y15:Y19">
    <cfRule type="containsText" dxfId="2490" priority="108" operator="containsText" text="Muy Alta">
      <formula>NOT(ISERROR(SEARCH("Muy Alta",Y15)))</formula>
    </cfRule>
    <cfRule type="containsText" dxfId="2489" priority="109" operator="containsText" text="Alta">
      <formula>NOT(ISERROR(SEARCH("Alta",Y15)))</formula>
    </cfRule>
    <cfRule type="containsText" dxfId="2488" priority="110" operator="containsText" text="Media">
      <formula>NOT(ISERROR(SEARCH("Media",Y15)))</formula>
    </cfRule>
    <cfRule type="containsText" dxfId="2487" priority="111" operator="containsText" text="Muy Baja">
      <formula>NOT(ISERROR(SEARCH("Muy Baja",Y15)))</formula>
    </cfRule>
    <cfRule type="containsText" dxfId="2486" priority="112" operator="containsText" text="Baja">
      <formula>NOT(ISERROR(SEARCH("Baja",Y15)))</formula>
    </cfRule>
    <cfRule type="containsText" dxfId="2485" priority="113" operator="containsText" text="Muy Baja">
      <formula>NOT(ISERROR(SEARCH("Muy Baja",Y15)))</formula>
    </cfRule>
  </conditionalFormatting>
  <conditionalFormatting sqref="AC15:AC19">
    <cfRule type="containsText" dxfId="2484" priority="103" operator="containsText" text="Catastrófico">
      <formula>NOT(ISERROR(SEARCH("Catastrófico",AC15)))</formula>
    </cfRule>
    <cfRule type="containsText" dxfId="2483" priority="104" operator="containsText" text="Mayor">
      <formula>NOT(ISERROR(SEARCH("Mayor",AC15)))</formula>
    </cfRule>
    <cfRule type="containsText" dxfId="2482" priority="105" operator="containsText" text="Moderado">
      <formula>NOT(ISERROR(SEARCH("Moderado",AC15)))</formula>
    </cfRule>
    <cfRule type="containsText" dxfId="2481" priority="106" operator="containsText" text="Menor">
      <formula>NOT(ISERROR(SEARCH("Menor",AC15)))</formula>
    </cfRule>
    <cfRule type="containsText" dxfId="2480" priority="107" operator="containsText" text="Leve">
      <formula>NOT(ISERROR(SEARCH("Leve",AC15)))</formula>
    </cfRule>
  </conditionalFormatting>
  <conditionalFormatting sqref="AG15">
    <cfRule type="containsText" dxfId="2479" priority="94" operator="containsText" text="Extremo">
      <formula>NOT(ISERROR(SEARCH("Extremo",AG15)))</formula>
    </cfRule>
    <cfRule type="containsText" dxfId="2478" priority="95" operator="containsText" text="Alto">
      <formula>NOT(ISERROR(SEARCH("Alto",AG15)))</formula>
    </cfRule>
    <cfRule type="containsText" dxfId="2477" priority="96" operator="containsText" text="Moderado">
      <formula>NOT(ISERROR(SEARCH("Moderado",AG15)))</formula>
    </cfRule>
    <cfRule type="containsText" dxfId="2476" priority="97" operator="containsText" text="Menor">
      <formula>NOT(ISERROR(SEARCH("Menor",AG15)))</formula>
    </cfRule>
    <cfRule type="containsText" dxfId="2475" priority="98" operator="containsText" text="Bajo">
      <formula>NOT(ISERROR(SEARCH("Bajo",AG15)))</formula>
    </cfRule>
    <cfRule type="containsText" dxfId="2474" priority="99" operator="containsText" text="Moderado">
      <formula>NOT(ISERROR(SEARCH("Moderado",AG15)))</formula>
    </cfRule>
    <cfRule type="containsText" dxfId="2473" priority="100" operator="containsText" text="Extremo">
      <formula>NOT(ISERROR(SEARCH("Extremo",AG15)))</formula>
    </cfRule>
    <cfRule type="containsText" dxfId="2472" priority="101" operator="containsText" text="Baja">
      <formula>NOT(ISERROR(SEARCH("Baja",AG15)))</formula>
    </cfRule>
    <cfRule type="containsText" dxfId="2471" priority="102" operator="containsText" text="Alto">
      <formula>NOT(ISERROR(SEARCH("Alto",AG15)))</formula>
    </cfRule>
  </conditionalFormatting>
  <conditionalFormatting sqref="AE15:AE19">
    <cfRule type="containsText" dxfId="2470" priority="89" operator="containsText" text="Catastrófico">
      <formula>NOT(ISERROR(SEARCH("Catastrófico",AE15)))</formula>
    </cfRule>
    <cfRule type="containsText" dxfId="2469" priority="90" operator="containsText" text="Moderado">
      <formula>NOT(ISERROR(SEARCH("Moderado",AE15)))</formula>
    </cfRule>
    <cfRule type="containsText" dxfId="2468" priority="91" operator="containsText" text="Menor">
      <formula>NOT(ISERROR(SEARCH("Menor",AE15)))</formula>
    </cfRule>
    <cfRule type="containsText" dxfId="2467" priority="92" operator="containsText" text="Leve">
      <formula>NOT(ISERROR(SEARCH("Leve",AE15)))</formula>
    </cfRule>
    <cfRule type="containsText" dxfId="2466" priority="93" operator="containsText" text="Mayor">
      <formula>NOT(ISERROR(SEARCH("Mayor",AE15)))</formula>
    </cfRule>
  </conditionalFormatting>
  <conditionalFormatting sqref="B15">
    <cfRule type="containsText" dxfId="2465" priority="82" operator="containsText" text="3- Moderado">
      <formula>NOT(ISERROR(SEARCH("3- Moderado",B15)))</formula>
    </cfRule>
    <cfRule type="containsText" dxfId="2464" priority="83" operator="containsText" text="6- Moderado">
      <formula>NOT(ISERROR(SEARCH("6- Moderado",B15)))</formula>
    </cfRule>
    <cfRule type="containsText" dxfId="2463" priority="84" operator="containsText" text="4- Moderado">
      <formula>NOT(ISERROR(SEARCH("4- Moderado",B15)))</formula>
    </cfRule>
    <cfRule type="containsText" dxfId="2462" priority="85" operator="containsText" text="3- Bajo">
      <formula>NOT(ISERROR(SEARCH("3- Bajo",B15)))</formula>
    </cfRule>
    <cfRule type="containsText" dxfId="2461" priority="86" operator="containsText" text="4- Bajo">
      <formula>NOT(ISERROR(SEARCH("4- Bajo",B15)))</formula>
    </cfRule>
    <cfRule type="containsText" dxfId="2460" priority="87" operator="containsText" text="1- Bajo">
      <formula>NOT(ISERROR(SEARCH("1- Bajo",B15)))</formula>
    </cfRule>
  </conditionalFormatting>
  <conditionalFormatting sqref="F15">
    <cfRule type="containsText" dxfId="2459" priority="76" operator="containsText" text="3- Moderado">
      <formula>NOT(ISERROR(SEARCH("3- Moderado",F15)))</formula>
    </cfRule>
    <cfRule type="containsText" dxfId="2458" priority="77" operator="containsText" text="6- Moderado">
      <formula>NOT(ISERROR(SEARCH("6- Moderado",F15)))</formula>
    </cfRule>
    <cfRule type="containsText" dxfId="2457" priority="78" operator="containsText" text="4- Moderado">
      <formula>NOT(ISERROR(SEARCH("4- Moderado",F15)))</formula>
    </cfRule>
    <cfRule type="containsText" dxfId="2456" priority="79" operator="containsText" text="3- Bajo">
      <formula>NOT(ISERROR(SEARCH("3- Bajo",F15)))</formula>
    </cfRule>
    <cfRule type="containsText" dxfId="2455" priority="80" operator="containsText" text="4- Bajo">
      <formula>NOT(ISERROR(SEARCH("4- Bajo",F15)))</formula>
    </cfRule>
    <cfRule type="containsText" dxfId="2454" priority="81" operator="containsText" text="1- Bajo">
      <formula>NOT(ISERROR(SEARCH("1- Bajo",F15)))</formula>
    </cfRule>
  </conditionalFormatting>
  <conditionalFormatting sqref="P15">
    <cfRule type="expression" dxfId="2453" priority="72">
      <formula>$Q$8="BAJO"</formula>
    </cfRule>
    <cfRule type="expression" dxfId="2452" priority="73">
      <formula>$Q$8="MODERADO"</formula>
    </cfRule>
    <cfRule type="expression" dxfId="2451" priority="74">
      <formula>$Q$8="ALTO"</formula>
    </cfRule>
    <cfRule type="expression" dxfId="2450" priority="75">
      <formula>$Q$9="EXTREMO"</formula>
    </cfRule>
  </conditionalFormatting>
  <conditionalFormatting sqref="L20">
    <cfRule type="containsText" dxfId="2449" priority="66" operator="containsText" text="Catastrófico">
      <formula>NOT(ISERROR(SEARCH("Catastrófico",L20)))</formula>
    </cfRule>
    <cfRule type="containsText" dxfId="2448" priority="67" operator="containsText" text="Mayor">
      <formula>NOT(ISERROR(SEARCH("Mayor",L20)))</formula>
    </cfRule>
    <cfRule type="containsText" dxfId="2447" priority="68" operator="containsText" text="Alta">
      <formula>NOT(ISERROR(SEARCH("Alta",L20)))</formula>
    </cfRule>
    <cfRule type="containsText" dxfId="2446" priority="69" operator="containsText" text="Moderado">
      <formula>NOT(ISERROR(SEARCH("Moderado",L20)))</formula>
    </cfRule>
    <cfRule type="containsText" dxfId="2445" priority="70" operator="containsText" text="Menor">
      <formula>NOT(ISERROR(SEARCH("Menor",L20)))</formula>
    </cfRule>
    <cfRule type="containsText" dxfId="2444" priority="71" operator="containsText" text="Leve">
      <formula>NOT(ISERROR(SEARCH("Leve",L20)))</formula>
    </cfRule>
  </conditionalFormatting>
  <conditionalFormatting sqref="M20">
    <cfRule type="containsText" dxfId="2443" priority="60" operator="containsText" text="Catastrófico">
      <formula>NOT(ISERROR(SEARCH("Catastrófico",M20)))</formula>
    </cfRule>
    <cfRule type="containsText" dxfId="2442" priority="61" operator="containsText" text="Mayor">
      <formula>NOT(ISERROR(SEARCH("Mayor",M20)))</formula>
    </cfRule>
    <cfRule type="containsText" dxfId="2441" priority="62" operator="containsText" text="Alta">
      <formula>NOT(ISERROR(SEARCH("Alta",M20)))</formula>
    </cfRule>
    <cfRule type="containsText" dxfId="2440" priority="63" operator="containsText" text="Moderado">
      <formula>NOT(ISERROR(SEARCH("Moderado",M20)))</formula>
    </cfRule>
    <cfRule type="containsText" dxfId="2439" priority="64" operator="containsText" text="Menor">
      <formula>NOT(ISERROR(SEARCH("Menor",M20)))</formula>
    </cfRule>
    <cfRule type="containsText" dxfId="2438" priority="65" operator="containsText" text="Leve">
      <formula>NOT(ISERROR(SEARCH("Leve",M20)))</formula>
    </cfRule>
  </conditionalFormatting>
  <conditionalFormatting sqref="AA20:AA24">
    <cfRule type="containsText" dxfId="2437" priority="1" operator="containsText" text="Muy Baja">
      <formula>NOT(ISERROR(SEARCH("Muy Baja",AA20)))</formula>
    </cfRule>
    <cfRule type="containsText" dxfId="2436" priority="55" operator="containsText" text="Muy Alta">
      <formula>NOT(ISERROR(SEARCH("Muy Alta",AA20)))</formula>
    </cfRule>
    <cfRule type="containsText" dxfId="2435" priority="56" operator="containsText" text="Alta">
      <formula>NOT(ISERROR(SEARCH("Alta",AA20)))</formula>
    </cfRule>
    <cfRule type="containsText" dxfId="2434" priority="57" operator="containsText" text="Media">
      <formula>NOT(ISERROR(SEARCH("Media",AA20)))</formula>
    </cfRule>
    <cfRule type="containsText" dxfId="2433" priority="58" operator="containsText" text="Baja">
      <formula>NOT(ISERROR(SEARCH("Baja",AA20)))</formula>
    </cfRule>
    <cfRule type="containsText" dxfId="2432" priority="59" operator="containsText" text="Muy Baja">
      <formula>NOT(ISERROR(SEARCH("Muy Baja",AA20)))</formula>
    </cfRule>
  </conditionalFormatting>
  <conditionalFormatting sqref="N20">
    <cfRule type="containsText" dxfId="2431" priority="50" operator="containsText" text="Extremo">
      <formula>NOT(ISERROR(SEARCH("Extremo",N20)))</formula>
    </cfRule>
    <cfRule type="containsText" dxfId="2430" priority="51" operator="containsText" text="Alto">
      <formula>NOT(ISERROR(SEARCH("Alto",N20)))</formula>
    </cfRule>
    <cfRule type="containsText" dxfId="2429" priority="52" operator="containsText" text="Bajo">
      <formula>NOT(ISERROR(SEARCH("Bajo",N20)))</formula>
    </cfRule>
    <cfRule type="containsText" dxfId="2428" priority="53" operator="containsText" text="Moderado">
      <formula>NOT(ISERROR(SEARCH("Moderado",N20)))</formula>
    </cfRule>
    <cfRule type="containsText" dxfId="2427" priority="54" operator="containsText" text="Extremo">
      <formula>NOT(ISERROR(SEARCH("Extremo",N20)))</formula>
    </cfRule>
  </conditionalFormatting>
  <conditionalFormatting sqref="I20">
    <cfRule type="containsText" dxfId="2426" priority="27" operator="containsText" text="Muy Baja">
      <formula>NOT(ISERROR(SEARCH("Muy Baja",I20)))</formula>
    </cfRule>
    <cfRule type="containsText" dxfId="2425" priority="28" operator="containsText" text="Baja">
      <formula>NOT(ISERROR(SEARCH("Baja",I20)))</formula>
    </cfRule>
    <cfRule type="containsText" dxfId="2424" priority="30" operator="containsText" text="Muy Alta">
      <formula>NOT(ISERROR(SEARCH("Muy Alta",I20)))</formula>
    </cfRule>
    <cfRule type="containsText" dxfId="2423" priority="31" operator="containsText" text="Alta">
      <formula>NOT(ISERROR(SEARCH("Alta",I20)))</formula>
    </cfRule>
    <cfRule type="containsText" dxfId="2422" priority="32" operator="containsText" text="Media">
      <formula>NOT(ISERROR(SEARCH("Media",I20)))</formula>
    </cfRule>
    <cfRule type="containsText" dxfId="2421" priority="33" operator="containsText" text="Media">
      <formula>NOT(ISERROR(SEARCH("Media",I20)))</formula>
    </cfRule>
    <cfRule type="containsText" dxfId="2420" priority="34" operator="containsText" text="Media">
      <formula>NOT(ISERROR(SEARCH("Media",I20)))</formula>
    </cfRule>
    <cfRule type="containsText" dxfId="2419" priority="35" operator="containsText" text="Muy Baja">
      <formula>NOT(ISERROR(SEARCH("Muy Baja",I20)))</formula>
    </cfRule>
    <cfRule type="containsText" dxfId="2418" priority="36" operator="containsText" text="Baja">
      <formula>NOT(ISERROR(SEARCH("Baja",I20)))</formula>
    </cfRule>
    <cfRule type="containsText" dxfId="2417" priority="37" operator="containsText" text="Muy Baja">
      <formula>NOT(ISERROR(SEARCH("Muy Baja",I20)))</formula>
    </cfRule>
    <cfRule type="containsText" dxfId="2416" priority="38" operator="containsText" text="Muy Baja">
      <formula>NOT(ISERROR(SEARCH("Muy Baja",I20)))</formula>
    </cfRule>
    <cfRule type="containsText" dxfId="2415" priority="39" operator="containsText" text="Muy Baja">
      <formula>NOT(ISERROR(SEARCH("Muy Baja",I20)))</formula>
    </cfRule>
    <cfRule type="containsText" dxfId="2414" priority="40" operator="containsText" text="Muy Baja'Tabla probabilidad'!">
      <formula>NOT(ISERROR(SEARCH("Muy Baja'Tabla probabilidad'!",I20)))</formula>
    </cfRule>
    <cfRule type="containsText" dxfId="2413" priority="41" operator="containsText" text="Muy bajo">
      <formula>NOT(ISERROR(SEARCH("Muy bajo",I20)))</formula>
    </cfRule>
    <cfRule type="containsText" dxfId="2412" priority="42" operator="containsText" text="Alta">
      <formula>NOT(ISERROR(SEARCH("Alta",I20)))</formula>
    </cfRule>
    <cfRule type="containsText" dxfId="2411" priority="43" operator="containsText" text="Media">
      <formula>NOT(ISERROR(SEARCH("Media",I20)))</formula>
    </cfRule>
    <cfRule type="containsText" dxfId="2410" priority="44" operator="containsText" text="Baja">
      <formula>NOT(ISERROR(SEARCH("Baja",I20)))</formula>
    </cfRule>
    <cfRule type="containsText" dxfId="2409" priority="45" operator="containsText" text="Muy baja">
      <formula>NOT(ISERROR(SEARCH("Muy baja",I20)))</formula>
    </cfRule>
    <cfRule type="cellIs" dxfId="2408" priority="48" operator="between">
      <formula>1</formula>
      <formula>2</formula>
    </cfRule>
    <cfRule type="cellIs" dxfId="2407" priority="49" operator="between">
      <formula>0</formula>
      <formula>2</formula>
    </cfRule>
  </conditionalFormatting>
  <conditionalFormatting sqref="I20">
    <cfRule type="containsText" dxfId="2406" priority="29" operator="containsText" text="Muy Alta">
      <formula>NOT(ISERROR(SEARCH("Muy Alta",I20)))</formula>
    </cfRule>
  </conditionalFormatting>
  <conditionalFormatting sqref="Y20:Y24">
    <cfRule type="containsText" dxfId="2405" priority="21" operator="containsText" text="Muy Alta">
      <formula>NOT(ISERROR(SEARCH("Muy Alta",Y20)))</formula>
    </cfRule>
    <cfRule type="containsText" dxfId="2404" priority="22" operator="containsText" text="Alta">
      <formula>NOT(ISERROR(SEARCH("Alta",Y20)))</formula>
    </cfRule>
    <cfRule type="containsText" dxfId="2403" priority="23" operator="containsText" text="Media">
      <formula>NOT(ISERROR(SEARCH("Media",Y20)))</formula>
    </cfRule>
    <cfRule type="containsText" dxfId="2402" priority="24" operator="containsText" text="Muy Baja">
      <formula>NOT(ISERROR(SEARCH("Muy Baja",Y20)))</formula>
    </cfRule>
    <cfRule type="containsText" dxfId="2401" priority="25" operator="containsText" text="Baja">
      <formula>NOT(ISERROR(SEARCH("Baja",Y20)))</formula>
    </cfRule>
    <cfRule type="containsText" dxfId="2400" priority="26" operator="containsText" text="Muy Baja">
      <formula>NOT(ISERROR(SEARCH("Muy Baja",Y20)))</formula>
    </cfRule>
  </conditionalFormatting>
  <conditionalFormatting sqref="AC20:AC24">
    <cfRule type="containsText" dxfId="2399" priority="16" operator="containsText" text="Catastrófico">
      <formula>NOT(ISERROR(SEARCH("Catastrófico",AC20)))</formula>
    </cfRule>
    <cfRule type="containsText" dxfId="2398" priority="17" operator="containsText" text="Mayor">
      <formula>NOT(ISERROR(SEARCH("Mayor",AC20)))</formula>
    </cfRule>
    <cfRule type="containsText" dxfId="2397" priority="18" operator="containsText" text="Moderado">
      <formula>NOT(ISERROR(SEARCH("Moderado",AC20)))</formula>
    </cfRule>
    <cfRule type="containsText" dxfId="2396" priority="19" operator="containsText" text="Menor">
      <formula>NOT(ISERROR(SEARCH("Menor",AC20)))</formula>
    </cfRule>
    <cfRule type="containsText" dxfId="2395" priority="20" operator="containsText" text="Leve">
      <formula>NOT(ISERROR(SEARCH("Leve",AC20)))</formula>
    </cfRule>
  </conditionalFormatting>
  <conditionalFormatting sqref="AG20">
    <cfRule type="containsText" dxfId="2394" priority="7" operator="containsText" text="Extremo">
      <formula>NOT(ISERROR(SEARCH("Extremo",AG20)))</formula>
    </cfRule>
    <cfRule type="containsText" dxfId="2393" priority="8" operator="containsText" text="Alto">
      <formula>NOT(ISERROR(SEARCH("Alto",AG20)))</formula>
    </cfRule>
    <cfRule type="containsText" dxfId="2392" priority="9" operator="containsText" text="Moderado">
      <formula>NOT(ISERROR(SEARCH("Moderado",AG20)))</formula>
    </cfRule>
    <cfRule type="containsText" dxfId="2391" priority="10" operator="containsText" text="Menor">
      <formula>NOT(ISERROR(SEARCH("Menor",AG20)))</formula>
    </cfRule>
    <cfRule type="containsText" dxfId="2390" priority="11" operator="containsText" text="Bajo">
      <formula>NOT(ISERROR(SEARCH("Bajo",AG20)))</formula>
    </cfRule>
    <cfRule type="containsText" dxfId="2389" priority="12" operator="containsText" text="Moderado">
      <formula>NOT(ISERROR(SEARCH("Moderado",AG20)))</formula>
    </cfRule>
    <cfRule type="containsText" dxfId="2388" priority="13" operator="containsText" text="Extremo">
      <formula>NOT(ISERROR(SEARCH("Extremo",AG20)))</formula>
    </cfRule>
    <cfRule type="containsText" dxfId="2387" priority="14" operator="containsText" text="Baja">
      <formula>NOT(ISERROR(SEARCH("Baja",AG20)))</formula>
    </cfRule>
    <cfRule type="containsText" dxfId="2386" priority="15" operator="containsText" text="Alto">
      <formula>NOT(ISERROR(SEARCH("Alto",AG20)))</formula>
    </cfRule>
  </conditionalFormatting>
  <conditionalFormatting sqref="AE20:AE24">
    <cfRule type="containsText" dxfId="2385" priority="2" operator="containsText" text="Catastrófico">
      <formula>NOT(ISERROR(SEARCH("Catastrófico",AE20)))</formula>
    </cfRule>
    <cfRule type="containsText" dxfId="2384" priority="3" operator="containsText" text="Moderado">
      <formula>NOT(ISERROR(SEARCH("Moderado",AE20)))</formula>
    </cfRule>
    <cfRule type="containsText" dxfId="2383" priority="4" operator="containsText" text="Menor">
      <formula>NOT(ISERROR(SEARCH("Menor",AE20)))</formula>
    </cfRule>
    <cfRule type="containsText" dxfId="2382" priority="5" operator="containsText" text="Leve">
      <formula>NOT(ISERROR(SEARCH("Leve",AE20)))</formula>
    </cfRule>
    <cfRule type="containsText" dxfId="2381" priority="6" operator="containsText" text="Mayor">
      <formula>NOT(ISERROR(SEARCH("Mayor",AE20)))</formula>
    </cfRule>
  </conditionalFormatting>
  <dataValidations count="1">
    <dataValidation allowBlank="1" showInputMessage="1" showErrorMessage="1" prompt="Enunciar cuál es el control" sqref="P13 P10:P11 P15" xr:uid="{5BC284FC-C097-4EB0-84D0-7CBA04F4C4C1}"/>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78" operator="containsText" id="{85F911A9-FF11-4B11-A4CC-F406EAB53E70}">
            <xm:f>NOT(ISERROR(SEARCH('Tabla probabilidad'!$B$5,I10)))</xm:f>
            <xm:f>'Tabla probabilidad'!$B$5</xm:f>
            <x14:dxf>
              <font>
                <color rgb="FF006100"/>
              </font>
              <fill>
                <patternFill>
                  <bgColor rgb="FFC6EFCE"/>
                </patternFill>
              </fill>
            </x14:dxf>
          </x14:cfRule>
          <x14:cfRule type="containsText" priority="1079"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50" operator="containsText" id="{DF7D542B-1BF1-4317-8F9F-9E217298398A}">
            <xm:f>NOT(ISERROR(SEARCH('Tabla probabilidad'!$B$5,I30)))</xm:f>
            <xm:f>'Tabla probabilidad'!$B$5</xm:f>
            <x14:dxf>
              <font>
                <color rgb="FF006100"/>
              </font>
              <fill>
                <patternFill>
                  <bgColor rgb="FFC6EFCE"/>
                </patternFill>
              </fill>
            </x14:dxf>
          </x14:cfRule>
          <x14:cfRule type="containsText" priority="651" operator="containsText" id="{588CF624-76F0-4DA9-B250-68F531E8679C}">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432" operator="containsText" id="{D71E484F-FE07-4D18-8E45-7EB7DDE70E2C}">
            <xm:f>NOT(ISERROR(SEARCH('Tabla probabilidad'!$B$5,I35)))</xm:f>
            <xm:f>'Tabla probabilidad'!$B$5</xm:f>
            <x14:dxf>
              <font>
                <color rgb="FF006100"/>
              </font>
              <fill>
                <patternFill>
                  <bgColor rgb="FFC6EFCE"/>
                </patternFill>
              </fill>
            </x14:dxf>
          </x14:cfRule>
          <x14:cfRule type="containsText" priority="433" operator="containsText" id="{DC4E61ED-7433-4BAB-A2FA-262F21FE4597}">
            <xm:f>NOT(ISERROR(SEARCH('Tabla probabilidad'!$B$5,I35)))</xm:f>
            <xm:f>'Tabla probabilidad'!$B$5</xm:f>
            <x14:dxf>
              <font>
                <color rgb="FF9C0006"/>
              </font>
              <fill>
                <patternFill>
                  <bgColor rgb="FFFFC7CE"/>
                </patternFill>
              </fill>
            </x14:dxf>
          </x14:cfRule>
          <xm:sqref>I35</xm:sqref>
        </x14:conditionalFormatting>
        <x14:conditionalFormatting xmlns:xm="http://schemas.microsoft.com/office/excel/2006/main">
          <x14:cfRule type="containsText" priority="362" operator="containsText" id="{91325732-CCEB-40E7-9A2C-98900CB15E77}">
            <xm:f>NOT(ISERROR(SEARCH('Tabla probabilidad'!$B$5,I40)))</xm:f>
            <xm:f>'Tabla probabilidad'!$B$5</xm:f>
            <x14:dxf>
              <font>
                <color rgb="FF006100"/>
              </font>
              <fill>
                <patternFill>
                  <bgColor rgb="FFC6EFCE"/>
                </patternFill>
              </fill>
            </x14:dxf>
          </x14:cfRule>
          <x14:cfRule type="containsText" priority="363" operator="containsText" id="{36243104-5BAC-4A7B-8705-D48F4AC59121}">
            <xm:f>NOT(ISERROR(SEARCH('Tabla probabilidad'!$B$5,I40)))</xm:f>
            <xm:f>'Tabla probabilidad'!$B$5</xm:f>
            <x14:dxf>
              <font>
                <color rgb="FF9C0006"/>
              </font>
              <fill>
                <patternFill>
                  <bgColor rgb="FFFFC7CE"/>
                </patternFill>
              </fill>
            </x14:dxf>
          </x14:cfRule>
          <xm:sqref>I40</xm:sqref>
        </x14:conditionalFormatting>
        <x14:conditionalFormatting xmlns:xm="http://schemas.microsoft.com/office/excel/2006/main">
          <x14:cfRule type="containsText" priority="292" operator="containsText" id="{3498E6D8-7225-4046-93C9-2583E1784B5A}">
            <xm:f>NOT(ISERROR(SEARCH('Tabla probabilidad'!$B$5,I45)))</xm:f>
            <xm:f>'Tabla probabilidad'!$B$5</xm:f>
            <x14:dxf>
              <font>
                <color rgb="FF006100"/>
              </font>
              <fill>
                <patternFill>
                  <bgColor rgb="FFC6EFCE"/>
                </patternFill>
              </fill>
            </x14:dxf>
          </x14:cfRule>
          <x14:cfRule type="containsText" priority="293" operator="containsText" id="{E63BDDF0-19FD-41FB-A743-3056F46EF7F2}">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204" operator="containsText" id="{4EACAEC1-F857-4A7E-8F2E-EE507672069F}">
            <xm:f>NOT(ISERROR(SEARCH('C:\Users\olozadag\Desktop\Calidad 2019\Calidad2021\Riesgos\[Matriz de Riesgos SIGCMA 5x5 ReordenamientoJudicial.xlsx]Tabla probabilidad'!#REF!,I25)))</xm:f>
            <xm:f>'C:\Users\olozadag\Desktop\Calidad 2019\Calidad2021\Riesgos\[Matriz de Riesgos SIGCMA 5x5 ReordenamientoJudicial.xlsx]Tabla probabilidad'!#REF!</xm:f>
            <x14:dxf>
              <font>
                <color rgb="FF006100"/>
              </font>
              <fill>
                <patternFill>
                  <bgColor rgb="FFC6EFCE"/>
                </patternFill>
              </fill>
            </x14:dxf>
          </x14:cfRule>
          <x14:cfRule type="containsText" priority="205" operator="containsText" id="{3D5DA405-6976-4B13-92F7-8F957D6195AC}">
            <xm:f>NOT(ISERROR(SEARCH('C:\Users\olozadag\Desktop\Calidad 2019\Calidad2021\Riesgos\[Matriz de Riesgos SIGCMA 5x5 ReordenamientoJudicial.xlsx]Tabla probabilidad'!#REF!,I25)))</xm:f>
            <xm:f>'C:\Users\olozadag\Desktop\Calidad 2019\Calidad2021\Riesgos\[Matriz de Riesgos SIGCMA 5x5 ReordenamientoJudicial.xlsx]Tabla probabilidad'!#REF!</xm:f>
            <x14:dxf>
              <font>
                <color rgb="FF9C0006"/>
              </font>
              <fill>
                <patternFill>
                  <bgColor rgb="FFFFC7CE"/>
                </patternFill>
              </fill>
            </x14:dxf>
          </x14:cfRule>
          <xm:sqref>I25</xm:sqref>
        </x14:conditionalFormatting>
        <x14:conditionalFormatting xmlns:xm="http://schemas.microsoft.com/office/excel/2006/main">
          <x14:cfRule type="containsText" priority="133" operator="containsText" id="{1DBCC3BB-7375-4820-BFAB-80925128E49A}">
            <xm:f>NOT(ISERROR(SEARCH('C:\Users\olozadag\Desktop\Calidad 2019\Calidad2021\Riesgos\[Matriz de Riesgos SIGCMA 5x5 PlaneaciónEstrategíca.xlsx]Tabla probabilidad'!#REF!,I15)))</xm:f>
            <xm:f>'C:\Users\olozadag\Desktop\Calidad 2019\Calidad2021\Riesgos\[Matriz de Riesgos SIGCMA 5x5 PlaneaciónEstrategíca.xlsx]Tabla probabilidad'!#REF!</xm:f>
            <x14:dxf>
              <font>
                <color rgb="FF006100"/>
              </font>
              <fill>
                <patternFill>
                  <bgColor rgb="FFC6EFCE"/>
                </patternFill>
              </fill>
            </x14:dxf>
          </x14:cfRule>
          <x14:cfRule type="containsText" priority="134" operator="containsText" id="{1D84DA33-8988-4B6F-A2D0-D058E0D63C80}">
            <xm:f>NOT(ISERROR(SEARCH('C:\Users\olozadag\Desktop\Calidad 2019\Calidad2021\Riesgos\[Matriz de Riesgos SIGCMA 5x5 PlaneaciónEstrategíca.xlsx]Tabla probabilidad'!#REF!,I15)))</xm:f>
            <xm:f>'C:\Users\olozadag\Desktop\Calidad 2019\Calidad2021\Riesgos\[Matriz de Riesgos SIGCMA 5x5 PlaneaciónEstrategíca.xlsx]Tabla probabilidad'!#REF!</xm:f>
            <x14:dxf>
              <font>
                <color rgb="FF9C0006"/>
              </font>
              <fill>
                <patternFill>
                  <bgColor rgb="FFFFC7CE"/>
                </patternFill>
              </fill>
            </x14:dxf>
          </x14:cfRule>
          <xm:sqref>I15</xm:sqref>
        </x14:conditionalFormatting>
        <x14:conditionalFormatting xmlns:xm="http://schemas.microsoft.com/office/excel/2006/main">
          <x14:cfRule type="containsText" priority="46" operator="containsText" id="{22C59E46-7D34-4793-AD2C-B407296D451D}">
            <xm:f>NOT(ISERROR(SEARCH('C:\Users\olozadag\Desktop\Calidad 2019\Calidad2021\Riesgos\[Matriz de Riesgos SIGCMA 5x5 PlaneaciónEstrategíca.xlsx]Tabla probabilidad'!#REF!,I20)))</xm:f>
            <xm:f>'C:\Users\olozadag\Desktop\Calidad 2019\Calidad2021\Riesgos\[Matriz de Riesgos SIGCMA 5x5 PlaneaciónEstrategíca.xlsx]Tabla probabilidad'!#REF!</xm:f>
            <x14:dxf>
              <font>
                <color rgb="FF006100"/>
              </font>
              <fill>
                <patternFill>
                  <bgColor rgb="FFC6EFCE"/>
                </patternFill>
              </fill>
            </x14:dxf>
          </x14:cfRule>
          <x14:cfRule type="containsText" priority="47" operator="containsText" id="{031238D4-BD5A-425E-9A2E-95F6E0BC69DA}">
            <xm:f>NOT(ISERROR(SEARCH('C:\Users\olozadag\Desktop\Calidad 2019\Calidad2021\Riesgos\[Matriz de Riesgos SIGCMA 5x5 PlaneaciónEstrategíca.xlsx]Tabla probabilidad'!#REF!,I20)))</xm:f>
            <xm:f>'C:\Users\olozadag\Desktop\Calidad 2019\Calidad2021\Riesgos\[Matriz de Riesgos SIGCMA 5x5 PlaneaciónEstrategíca.xlsx]Tabla probabilidad'!#REF!</xm:f>
            <x14:dxf>
              <font>
                <color rgb="FF9C0006"/>
              </font>
              <fill>
                <patternFill>
                  <bgColor rgb="FFFFC7CE"/>
                </patternFill>
              </fill>
            </x14:dxf>
          </x14:cfRule>
          <xm:sqref>I20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F6152631-F681-4C4E-BD91-BCB01166AE87}">
          <x14:formula1>
            <xm:f>LISTA!$J$3:$J$4</xm:f>
          </x14:formula1>
          <xm:sqref>AN10 AN35 AN40 AN45 AN30</xm:sqref>
        </x14:dataValidation>
        <x14:dataValidation type="list" allowBlank="1" showInputMessage="1" showErrorMessage="1" xr:uid="{270C6AF1-470F-403E-AB6A-1DF3F7D25A9D}">
          <x14:formula1>
            <xm:f>LISTA!$K$3:$K$6</xm:f>
          </x14:formula1>
          <xm:sqref>AH10 AH35 AH40 AH45 AH30 AH15 AH20 AH25</xm:sqref>
        </x14:dataValidation>
        <x14:dataValidation type="list" allowBlank="1" showInputMessage="1" showErrorMessage="1" xr:uid="{55F41AD7-F2FF-47D8-8429-7EF993D60E0F}">
          <x14:formula1>
            <xm:f>LISTA!$E$3:$E$5</xm:f>
          </x14:formula1>
          <xm:sqref>R30:R49 R10:R20</xm:sqref>
        </x14:dataValidation>
        <x14:dataValidation type="list" allowBlank="1" showInputMessage="1" showErrorMessage="1" xr:uid="{94376D5C-53F0-4688-9515-A14D1E0F7D9F}">
          <x14:formula1>
            <xm:f>LISTA!$F$3:$F$4</xm:f>
          </x14:formula1>
          <xm:sqref>S10:S19 S30:S49</xm:sqref>
        </x14:dataValidation>
        <x14:dataValidation type="list" allowBlank="1" showInputMessage="1" showErrorMessage="1" xr:uid="{B499CAED-1749-4DA2-99B1-B5FB19D917D8}">
          <x14:formula1>
            <xm:f>LISTA!$G$3:$G$4</xm:f>
          </x14:formula1>
          <xm:sqref>U10:U14 U30:U49</xm:sqref>
        </x14:dataValidation>
        <x14:dataValidation type="list" allowBlank="1" showInputMessage="1" showErrorMessage="1" xr:uid="{829348BB-3BA9-4F51-A95A-54A0B35C6704}">
          <x14:formula1>
            <xm:f>LISTA!$H$3:$H$4</xm:f>
          </x14:formula1>
          <xm:sqref>V10:V14 V30:V49</xm:sqref>
        </x14:dataValidation>
        <x14:dataValidation type="list" allowBlank="1" showInputMessage="1" showErrorMessage="1" xr:uid="{68E9454F-9727-41CD-95D8-6CCA21FDBA47}">
          <x14:formula1>
            <xm:f>LISTA!$I$3:$I$4</xm:f>
          </x14:formula1>
          <xm:sqref>W10:W14 W30:W49</xm:sqref>
        </x14:dataValidation>
        <x14:dataValidation type="list" allowBlank="1" showInputMessage="1" showErrorMessage="1" xr:uid="{3F1B1000-8CD2-4732-A507-20A58C38F3E8}">
          <x14:formula1>
            <xm:f>LISTA!$C$3:$C$10</xm:f>
          </x14:formula1>
          <xm:sqref>G30:G49</xm:sqref>
        </x14:dataValidation>
        <x14:dataValidation type="list" allowBlank="1" showInputMessage="1" showErrorMessage="1" xr:uid="{3C9F1541-7D6F-40D4-9706-FE4CB23C2382}">
          <x14:formula1>
            <xm:f>LISTA!$D$3:$D$31</xm:f>
          </x14:formula1>
          <xm:sqref>K10:K19 K30:K49</xm:sqref>
        </x14:dataValidation>
        <x14:dataValidation type="list" allowBlank="1" showInputMessage="1" showErrorMessage="1" xr:uid="{90AA8A76-33C7-489A-9B88-625243A4135E}">
          <x14:formula1>
            <xm:f>LISTA!$B$3:$B$9</xm:f>
          </x14:formula1>
          <xm:sqref>C30:C49</xm:sqref>
        </x14:dataValidation>
        <x14:dataValidation type="list" allowBlank="1" showInputMessage="1" showErrorMessage="1" xr:uid="{41EE19A4-E96E-4193-92A2-4B52B39428DF}">
          <x14:formula1>
            <xm:f>'[04MaRiesgos5x5 FormaciónJudicial.xlsx]LISTA'!#REF!</xm:f>
          </x14:formula1>
          <xm:sqref>C10:C14 G10:G14</xm:sqref>
        </x14:dataValidation>
        <x14:dataValidation type="list" allowBlank="1" showInputMessage="1" showErrorMessage="1" xr:uid="{827EA744-2CB2-4E38-A68E-ECBB1A16800D}">
          <x14:formula1>
            <xm:f>'C:\Users\olozadag\Desktop\Calidad 2019\Calidad2021\Riesgos\[Matriz de Riesgos SIGCMA 5x5 PlaneaciónEstrategíca.xlsx]LISTA'!#REF!</xm:f>
          </x14:formula1>
          <xm:sqref>G20:G24 U15:W24 C20:C24 AN20 S20:S24 R21:R24 AN15 K20:K24</xm:sqref>
        </x14:dataValidation>
        <x14:dataValidation type="list" allowBlank="1" showInputMessage="1" showErrorMessage="1" xr:uid="{95A3E4C4-AA10-43E2-ACB0-62AE7DE103EB}">
          <x14:formula1>
            <xm:f>'C:\Users\olozadag\AppData\Local\Temp\Rar$DIa14376.5299\[6.1 Matriz de Riesgos- Planeación Estratégica.xlsx]LISTA'!#REF!</xm:f>
          </x14:formula1>
          <xm:sqref>C15:C19 G15:G19</xm:sqref>
        </x14:dataValidation>
        <x14:dataValidation type="list" allowBlank="1" showInputMessage="1" showErrorMessage="1" xr:uid="{FBA1567E-C3CB-4229-ADD0-C74B2765C182}">
          <x14:formula1>
            <xm:f>'C:\Users\olozadag\Desktop\Calidad 2019\Calidad2021\Riesgos\[Matriz de Riesgos SIGCMA 5x5 ReordenamientoJudicial.xlsx]LISTA'!#REF!</xm:f>
          </x14:formula1>
          <xm:sqref>C25:C29 AN25 K25:K29 R25:S29 U25:W29 G25:G29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G9" sqref="G9"/>
    </sheetView>
  </sheetViews>
  <sheetFormatPr baseColWidth="10"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05" t="s">
        <v>12</v>
      </c>
      <c r="B3" s="405"/>
      <c r="C3" s="405"/>
      <c r="D3" s="405"/>
      <c r="E3" s="405"/>
      <c r="F3" s="405"/>
      <c r="G3" s="405"/>
      <c r="H3" s="405"/>
    </row>
    <row r="4" spans="1:9">
      <c r="A4" s="405"/>
      <c r="B4" s="405"/>
      <c r="C4" s="405"/>
      <c r="D4" s="405"/>
      <c r="E4" s="405"/>
      <c r="F4" s="405"/>
      <c r="G4" s="405"/>
      <c r="H4" s="405"/>
    </row>
    <row r="5" spans="1:9" ht="34.5" thickBot="1">
      <c r="A5" s="19"/>
      <c r="B5" s="19"/>
      <c r="C5" s="19"/>
      <c r="D5" s="19"/>
      <c r="E5" s="19"/>
      <c r="F5" s="19"/>
      <c r="G5" s="19"/>
      <c r="H5" s="19"/>
    </row>
    <row r="6" spans="1:9" ht="71.25" customHeight="1" thickBot="1">
      <c r="A6" s="406" t="s">
        <v>12</v>
      </c>
      <c r="B6" s="84" t="s">
        <v>93</v>
      </c>
      <c r="C6" s="85" t="s">
        <v>94</v>
      </c>
      <c r="D6" s="85" t="s">
        <v>95</v>
      </c>
      <c r="E6" s="85" t="s">
        <v>96</v>
      </c>
      <c r="F6" s="85" t="s">
        <v>97</v>
      </c>
      <c r="G6" s="166" t="s">
        <v>98</v>
      </c>
      <c r="H6" s="84" t="s">
        <v>99</v>
      </c>
      <c r="I6" s="84" t="s">
        <v>351</v>
      </c>
    </row>
    <row r="7" spans="1:9" ht="265.5" customHeight="1" thickBot="1">
      <c r="A7" s="407"/>
      <c r="B7" s="20" t="s">
        <v>100</v>
      </c>
      <c r="C7" s="20" t="s">
        <v>101</v>
      </c>
      <c r="D7" s="20" t="s">
        <v>102</v>
      </c>
      <c r="E7" s="20" t="s">
        <v>103</v>
      </c>
      <c r="F7" s="20" t="s">
        <v>104</v>
      </c>
      <c r="G7" s="21" t="s">
        <v>105</v>
      </c>
      <c r="H7" s="184" t="s">
        <v>106</v>
      </c>
      <c r="I7" s="184" t="s">
        <v>352</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RowHeight="15"/>
  <cols>
    <col min="2" max="2" width="24.140625" customWidth="1"/>
    <col min="3" max="3" width="75.7109375" customWidth="1"/>
    <col min="4" max="4" width="29.85546875" customWidth="1"/>
    <col min="32" max="137" width="11.42578125" style="120"/>
  </cols>
  <sheetData>
    <row r="1" spans="1:31" s="120" customFormat="1"/>
    <row r="2" spans="1:31" ht="23.25">
      <c r="A2" s="7"/>
      <c r="B2" s="408" t="s">
        <v>107</v>
      </c>
      <c r="C2" s="408"/>
      <c r="D2" s="408"/>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09"/>
      <c r="C3" s="109"/>
      <c r="D3" s="109"/>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3" t="s">
        <v>108</v>
      </c>
      <c r="D4" s="123"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4" t="s">
        <v>110</v>
      </c>
      <c r="C5" s="125" t="s">
        <v>375</v>
      </c>
      <c r="D5" s="126">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7" t="s">
        <v>111</v>
      </c>
      <c r="C6" s="128" t="s">
        <v>112</v>
      </c>
      <c r="D6" s="129">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0" t="s">
        <v>113</v>
      </c>
      <c r="C7" s="128" t="s">
        <v>114</v>
      </c>
      <c r="D7" s="129">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1" t="s">
        <v>115</v>
      </c>
      <c r="C8" s="128" t="s">
        <v>116</v>
      </c>
      <c r="D8" s="129">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2" t="s">
        <v>117</v>
      </c>
      <c r="C9" s="128" t="s">
        <v>118</v>
      </c>
      <c r="D9" s="129">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0" customFormat="1"/>
    <row r="35" spans="1:31" s="120" customFormat="1"/>
    <row r="36" spans="1:31" s="120" customFormat="1"/>
    <row r="37" spans="1:31" s="120" customFormat="1"/>
    <row r="38" spans="1:31" s="120" customFormat="1"/>
    <row r="39" spans="1:31" s="120" customFormat="1"/>
    <row r="40" spans="1:31" s="120" customFormat="1"/>
    <row r="41" spans="1:31" s="120" customFormat="1"/>
    <row r="42" spans="1:31" s="120" customFormat="1"/>
    <row r="43" spans="1:31" s="120" customFormat="1"/>
    <row r="44" spans="1:31" s="120" customFormat="1"/>
    <row r="45" spans="1:31" s="120" customFormat="1"/>
    <row r="46" spans="1:31" s="120" customFormat="1"/>
    <row r="47" spans="1:31" s="120" customFormat="1"/>
    <row r="48" spans="1:31" s="120" customFormat="1"/>
    <row r="49" s="120" customFormat="1"/>
    <row r="50" s="120" customFormat="1"/>
    <row r="51" s="120" customFormat="1"/>
    <row r="52" s="120" customFormat="1"/>
    <row r="53" s="120" customFormat="1"/>
    <row r="54" s="120" customFormat="1"/>
    <row r="55" s="120" customFormat="1"/>
    <row r="56" s="120" customFormat="1"/>
    <row r="57" s="120" customFormat="1"/>
    <row r="58" s="120" customFormat="1"/>
    <row r="59" s="120" customFormat="1"/>
    <row r="60" s="120" customFormat="1"/>
    <row r="61" s="120" customFormat="1"/>
    <row r="62" s="120" customFormat="1"/>
    <row r="63" s="120" customFormat="1"/>
    <row r="64" s="120" customFormat="1"/>
    <row r="65" s="120" customFormat="1"/>
    <row r="66" s="120" customFormat="1"/>
    <row r="67" s="120" customFormat="1"/>
    <row r="68" s="120" customFormat="1"/>
    <row r="69" s="120" customFormat="1"/>
    <row r="70" s="120" customFormat="1"/>
    <row r="71" s="120" customFormat="1"/>
    <row r="72" s="120" customFormat="1"/>
    <row r="73" s="120" customFormat="1"/>
    <row r="74" s="120" customFormat="1"/>
    <row r="75" s="120" customFormat="1"/>
    <row r="76" s="120" customFormat="1"/>
    <row r="77" s="120" customFormat="1"/>
    <row r="78" s="120" customFormat="1"/>
    <row r="79" s="120" customFormat="1"/>
    <row r="80" s="120" customFormat="1"/>
    <row r="81" s="120" customFormat="1"/>
    <row r="82" s="120" customFormat="1"/>
    <row r="83" s="120" customFormat="1"/>
    <row r="84" s="120" customFormat="1"/>
    <row r="85" s="120" customFormat="1"/>
    <row r="86" s="120" customFormat="1"/>
    <row r="87" s="120" customFormat="1"/>
    <row r="88" s="120" customFormat="1"/>
    <row r="89" s="120" customFormat="1"/>
    <row r="90" s="120" customFormat="1"/>
    <row r="91" s="120" customFormat="1"/>
    <row r="92" s="120" customFormat="1"/>
    <row r="93" s="120" customFormat="1"/>
    <row r="94" s="120" customFormat="1"/>
    <row r="95" s="120" customFormat="1"/>
    <row r="96" s="120" customFormat="1"/>
    <row r="97" s="120" customFormat="1"/>
    <row r="98" s="120" customFormat="1"/>
    <row r="99" s="120" customFormat="1"/>
    <row r="100" s="120" customFormat="1"/>
    <row r="101" s="120" customFormat="1"/>
    <row r="102" s="120" customFormat="1"/>
    <row r="103" s="120" customFormat="1"/>
    <row r="104" s="120" customFormat="1"/>
    <row r="105" s="120" customFormat="1"/>
    <row r="106" s="120" customFormat="1"/>
    <row r="107" s="120" customFormat="1"/>
    <row r="108" s="120" customFormat="1"/>
    <row r="109" s="120" customFormat="1"/>
    <row r="110" s="120" customFormat="1"/>
    <row r="111" s="120" customFormat="1"/>
    <row r="112" s="120" customFormat="1"/>
    <row r="113" s="120" customFormat="1"/>
    <row r="114" s="120" customFormat="1"/>
    <row r="115" s="120" customFormat="1"/>
    <row r="116" s="120" customFormat="1"/>
    <row r="117" s="120" customFormat="1"/>
    <row r="118" s="120" customFormat="1"/>
    <row r="119" s="120" customFormat="1"/>
    <row r="120" s="120" customFormat="1"/>
    <row r="121" s="120" customFormat="1"/>
    <row r="122" s="120" customFormat="1"/>
    <row r="123" s="120" customFormat="1"/>
    <row r="124" s="120" customFormat="1"/>
    <row r="125" s="120" customFormat="1"/>
    <row r="126" s="120" customFormat="1"/>
    <row r="127" s="120" customFormat="1"/>
    <row r="128" s="120" customFormat="1"/>
    <row r="129" s="120" customFormat="1"/>
    <row r="130" s="120" customFormat="1"/>
    <row r="131" s="120" customFormat="1"/>
    <row r="132" s="120" customFormat="1"/>
    <row r="133" s="120" customFormat="1"/>
    <row r="134" s="120" customFormat="1"/>
    <row r="135" s="120" customFormat="1"/>
    <row r="136" s="120" customFormat="1"/>
    <row r="137" s="120" customFormat="1"/>
    <row r="138" s="120" customFormat="1"/>
    <row r="139" s="120" customFormat="1"/>
    <row r="140" s="120" customFormat="1"/>
    <row r="141" s="120" customFormat="1"/>
    <row r="142" s="120" customFormat="1"/>
    <row r="143" s="120" customFormat="1"/>
    <row r="144" s="120" customFormat="1"/>
    <row r="145" s="120" customFormat="1"/>
    <row r="146" s="120" customFormat="1"/>
    <row r="147" s="120" customFormat="1"/>
    <row r="148" s="120" customFormat="1"/>
    <row r="149" s="120" customFormat="1"/>
    <row r="150" s="120" customFormat="1"/>
    <row r="151" s="120" customFormat="1"/>
    <row r="152" s="120" customFormat="1"/>
    <row r="153" s="120" customFormat="1"/>
    <row r="154" s="120" customFormat="1"/>
    <row r="155" s="120" customFormat="1"/>
    <row r="156" s="120" customFormat="1"/>
    <row r="157" s="120" customFormat="1"/>
    <row r="158" s="120" customFormat="1"/>
    <row r="159" s="120" customFormat="1"/>
    <row r="160" s="120" customFormat="1"/>
    <row r="161" s="120" customFormat="1"/>
    <row r="162" s="120" customFormat="1"/>
    <row r="163" s="120" customFormat="1"/>
    <row r="164" s="120" customFormat="1"/>
    <row r="165" s="120" customFormat="1"/>
    <row r="166" s="120" customFormat="1"/>
    <row r="167" s="120" customFormat="1"/>
    <row r="168" s="120" customFormat="1"/>
    <row r="169" s="120" customFormat="1"/>
    <row r="170" s="120" customFormat="1"/>
    <row r="171" s="120" customFormat="1"/>
    <row r="172" s="120" customFormat="1"/>
    <row r="173" s="120" customFormat="1"/>
    <row r="174" s="120" customFormat="1"/>
    <row r="175" s="120" customFormat="1"/>
    <row r="176" s="120" customFormat="1"/>
    <row r="177" s="120" customFormat="1"/>
    <row r="178" s="120" customFormat="1"/>
    <row r="179" s="120" customFormat="1"/>
    <row r="180" s="120" customFormat="1"/>
    <row r="181" s="120" customFormat="1"/>
    <row r="182" s="120" customFormat="1"/>
    <row r="183" s="120" customFormat="1"/>
    <row r="184" s="120" customFormat="1"/>
    <row r="185" s="120" customFormat="1"/>
    <row r="186" s="120" customFormat="1"/>
    <row r="187" s="120" customFormat="1"/>
    <row r="188" s="120" customFormat="1"/>
    <row r="189" s="120" customFormat="1"/>
    <row r="190" s="120" customFormat="1"/>
    <row r="191" s="120" customFormat="1"/>
    <row r="192" s="120" customFormat="1"/>
    <row r="193" s="120" customFormat="1"/>
    <row r="194" s="120" customFormat="1"/>
    <row r="195" s="120" customFormat="1"/>
    <row r="196" s="120" customFormat="1"/>
    <row r="197" s="120" customFormat="1"/>
    <row r="198" s="120" customFormat="1"/>
    <row r="199" s="120" customFormat="1"/>
    <row r="200" s="120" customFormat="1"/>
    <row r="201" s="120" customFormat="1"/>
    <row r="202" s="120" customFormat="1"/>
    <row r="203" s="120" customFormat="1"/>
    <row r="204" s="120" customFormat="1"/>
    <row r="205" s="120" customFormat="1"/>
    <row r="206" s="120" customFormat="1"/>
    <row r="207" s="120" customFormat="1"/>
    <row r="208" s="120" customFormat="1"/>
    <row r="209" s="120" customFormat="1"/>
    <row r="210" s="120" customFormat="1"/>
    <row r="211" s="120" customFormat="1"/>
    <row r="212" s="120" customFormat="1"/>
    <row r="213" s="120" customFormat="1"/>
    <row r="214" s="120" customFormat="1"/>
    <row r="215" s="120" customFormat="1"/>
    <row r="216" s="120" customFormat="1"/>
    <row r="217" s="120" customFormat="1"/>
    <row r="218" s="120" customFormat="1"/>
    <row r="219" s="120" customFormat="1"/>
    <row r="220" s="120" customFormat="1"/>
    <row r="221" s="120" customFormat="1"/>
    <row r="222" s="120" customFormat="1"/>
    <row r="223" s="120" customFormat="1"/>
    <row r="224" s="120" customFormat="1"/>
    <row r="225" s="120" customFormat="1"/>
    <row r="226" s="120" customFormat="1"/>
    <row r="227" s="120" customFormat="1"/>
    <row r="228" s="120" customFormat="1"/>
    <row r="229" s="120" customFormat="1"/>
    <row r="230" s="120" customFormat="1"/>
    <row r="231" s="120" customFormat="1"/>
    <row r="232" s="120" customFormat="1"/>
    <row r="233" s="120" customFormat="1"/>
    <row r="234" s="120" customFormat="1"/>
    <row r="235" s="120" customFormat="1"/>
    <row r="236" s="120" customFormat="1"/>
    <row r="237" s="120" customFormat="1"/>
    <row r="238" s="120" customFormat="1"/>
    <row r="239" s="120" customFormat="1"/>
    <row r="240" s="120" customFormat="1"/>
    <row r="241" s="120" customFormat="1"/>
    <row r="242" s="120" customFormat="1"/>
    <row r="243" s="120" customFormat="1"/>
    <row r="244" s="120" customFormat="1"/>
    <row r="245" s="120" customFormat="1"/>
    <row r="246" s="120" customFormat="1"/>
    <row r="247" s="120" customFormat="1"/>
    <row r="248" s="120" customFormat="1"/>
    <row r="249" s="120" customFormat="1"/>
    <row r="250" s="120" customFormat="1"/>
    <row r="251" s="120" customFormat="1"/>
    <row r="252" s="120" customFormat="1"/>
    <row r="253" s="120" customFormat="1"/>
    <row r="254" s="120" customFormat="1"/>
    <row r="255" s="120" customFormat="1"/>
    <row r="256" s="120" customFormat="1"/>
    <row r="257" s="120" customFormat="1"/>
    <row r="258" s="120" customFormat="1"/>
    <row r="259" s="120" customFormat="1"/>
    <row r="260" s="120" customFormat="1"/>
    <row r="261" s="120" customFormat="1"/>
    <row r="262" s="120" customFormat="1"/>
    <row r="263" s="120" customFormat="1"/>
    <row r="264" s="120" customFormat="1"/>
    <row r="265" s="120" customFormat="1"/>
    <row r="266" s="120" customFormat="1"/>
    <row r="267" s="120" customFormat="1"/>
    <row r="268" s="120" customFormat="1"/>
    <row r="269" s="120" customFormat="1"/>
    <row r="270" s="120" customFormat="1"/>
    <row r="271" s="120" customFormat="1"/>
    <row r="272" s="120" customFormat="1"/>
    <row r="273" s="120" customFormat="1"/>
    <row r="274" s="120" customFormat="1"/>
    <row r="275" s="120" customFormat="1"/>
    <row r="276" s="120" customFormat="1"/>
    <row r="277" s="120" customFormat="1"/>
    <row r="278" s="120" customFormat="1"/>
    <row r="279" s="120" customFormat="1"/>
    <row r="280" s="120" customFormat="1"/>
    <row r="281" s="120" customFormat="1"/>
    <row r="282" s="120" customFormat="1"/>
    <row r="283" s="120" customFormat="1"/>
    <row r="284" s="120" customFormat="1"/>
    <row r="285" s="120" customFormat="1"/>
    <row r="286" s="120" customFormat="1"/>
    <row r="287" s="120" customFormat="1"/>
    <row r="288" s="120" customFormat="1"/>
    <row r="289" s="120" customFormat="1"/>
    <row r="290" s="120" customFormat="1"/>
    <row r="291" s="120" customFormat="1"/>
    <row r="292" s="120" customFormat="1"/>
    <row r="293" s="120" customFormat="1"/>
    <row r="294" s="120" customFormat="1"/>
    <row r="295" s="120" customFormat="1"/>
    <row r="296" s="120" customFormat="1"/>
    <row r="297" s="120" customFormat="1"/>
    <row r="298" s="120" customFormat="1"/>
    <row r="299" s="120" customFormat="1"/>
    <row r="300" s="120" customFormat="1"/>
    <row r="301" s="120" customFormat="1"/>
    <row r="302" s="120" customFormat="1"/>
    <row r="303" s="120" customFormat="1"/>
    <row r="304" s="120" customFormat="1"/>
    <row r="305" s="120" customFormat="1"/>
    <row r="306" s="120" customFormat="1"/>
    <row r="307" s="120" customFormat="1"/>
    <row r="308" s="120" customFormat="1"/>
    <row r="309" s="120" customFormat="1"/>
    <row r="310" s="120" customFormat="1"/>
    <row r="311" s="120" customFormat="1"/>
    <row r="312" s="120" customFormat="1"/>
    <row r="313" s="120" customFormat="1"/>
    <row r="314" s="120" customFormat="1"/>
    <row r="315" s="120" customFormat="1"/>
    <row r="316" s="120" customFormat="1"/>
    <row r="317" s="120" customFormat="1"/>
    <row r="318" s="120" customFormat="1"/>
    <row r="319" s="120" customFormat="1"/>
    <row r="320" s="120" customFormat="1"/>
    <row r="321" s="120" customFormat="1"/>
    <row r="322" s="120" customFormat="1"/>
    <row r="323" s="120" customFormat="1"/>
    <row r="324" s="120" customFormat="1"/>
    <row r="325" s="120" customFormat="1"/>
    <row r="326" s="120" customFormat="1"/>
    <row r="327" s="120" customFormat="1"/>
    <row r="328" s="120" customFormat="1"/>
    <row r="329" s="120" customFormat="1"/>
    <row r="330" s="120" customFormat="1"/>
    <row r="331" s="120" customFormat="1"/>
    <row r="332" s="120" customFormat="1"/>
    <row r="333" s="120" customFormat="1"/>
    <row r="334" s="120" customFormat="1"/>
    <row r="335" s="120" customFormat="1"/>
    <row r="336" s="120" customFormat="1"/>
    <row r="337" s="120" customFormat="1"/>
    <row r="338" s="120" customFormat="1"/>
    <row r="339" s="120" customFormat="1"/>
    <row r="340" s="120" customFormat="1"/>
    <row r="341" s="120" customFormat="1"/>
    <row r="342" s="120" customFormat="1"/>
    <row r="343" s="120" customFormat="1"/>
    <row r="344" s="120" customFormat="1"/>
    <row r="345" s="120" customFormat="1"/>
    <row r="346" s="120" customFormat="1"/>
    <row r="347" s="120" customFormat="1"/>
    <row r="348" s="120" customFormat="1"/>
    <row r="349" s="120" customFormat="1"/>
    <row r="350" s="120" customFormat="1"/>
    <row r="351" s="120" customFormat="1"/>
    <row r="352" s="120" customFormat="1"/>
    <row r="353" s="120" customFormat="1"/>
    <row r="354" s="120" customFormat="1"/>
    <row r="355" s="120" customFormat="1"/>
    <row r="356" s="120" customFormat="1"/>
    <row r="357" s="120" customFormat="1"/>
    <row r="358" s="120" customFormat="1"/>
    <row r="359" s="120" customFormat="1"/>
    <row r="360" s="120" customFormat="1"/>
    <row r="361" s="120" customFormat="1"/>
    <row r="362" s="120" customFormat="1"/>
    <row r="363" s="120" customFormat="1"/>
    <row r="364" s="120" customFormat="1"/>
    <row r="365" s="120" customFormat="1"/>
    <row r="366" s="120" customFormat="1"/>
    <row r="367" s="120" customFormat="1"/>
    <row r="368" s="120" customFormat="1"/>
    <row r="369" s="120" customFormat="1"/>
    <row r="370" s="120" customFormat="1"/>
    <row r="371" s="120" customFormat="1"/>
    <row r="372" s="120" customFormat="1"/>
    <row r="373" s="120" customFormat="1"/>
    <row r="374" s="120" customFormat="1"/>
    <row r="375" s="120" customFormat="1"/>
    <row r="376" s="120" customFormat="1"/>
    <row r="377" s="120" customFormat="1"/>
    <row r="378" s="120" customFormat="1"/>
    <row r="379" s="120" customFormat="1"/>
    <row r="380" s="120" customFormat="1"/>
    <row r="381" s="120" customFormat="1"/>
    <row r="382" s="120" customFormat="1"/>
    <row r="383" s="120" customFormat="1"/>
    <row r="384" s="120" customFormat="1"/>
    <row r="385" s="120" customFormat="1"/>
    <row r="386" s="120" customFormat="1"/>
    <row r="387" s="120" customFormat="1"/>
    <row r="388" s="120" customFormat="1"/>
    <row r="389" s="120" customFormat="1"/>
    <row r="390" s="120" customFormat="1"/>
    <row r="391" s="120" customFormat="1"/>
    <row r="392" s="120" customFormat="1"/>
    <row r="393" s="120" customFormat="1"/>
    <row r="394" s="120" customFormat="1"/>
    <row r="395" s="120" customFormat="1"/>
    <row r="396" s="120" customFormat="1"/>
    <row r="397" s="120" customFormat="1"/>
    <row r="398" s="120" customFormat="1"/>
    <row r="399" s="120" customFormat="1"/>
    <row r="400" s="120" customFormat="1"/>
    <row r="401" s="120" customFormat="1"/>
    <row r="402" s="120" customFormat="1"/>
    <row r="403" s="120" customFormat="1"/>
    <row r="404" s="120" customFormat="1"/>
    <row r="405" s="120" customFormat="1"/>
    <row r="406" s="120" customFormat="1"/>
    <row r="407" s="120" customFormat="1"/>
    <row r="408" s="120" customFormat="1"/>
    <row r="409" s="120" customFormat="1"/>
    <row r="410" s="120" customFormat="1"/>
    <row r="411" s="120" customFormat="1"/>
    <row r="412" s="120" customFormat="1"/>
    <row r="413" s="120" customFormat="1"/>
    <row r="414" s="120" customFormat="1"/>
    <row r="415" s="120" customFormat="1"/>
    <row r="416" s="120" customFormat="1"/>
    <row r="417" s="120" customFormat="1"/>
    <row r="418" s="120" customFormat="1"/>
    <row r="419" s="120" customFormat="1"/>
    <row r="420" s="120" customFormat="1"/>
    <row r="421" s="120" customFormat="1"/>
    <row r="422" s="120" customFormat="1"/>
    <row r="423" s="120" customFormat="1"/>
    <row r="424" s="120" customFormat="1"/>
    <row r="425" s="120" customFormat="1"/>
    <row r="426" s="120" customFormat="1"/>
    <row r="427" s="120" customFormat="1"/>
    <row r="428" s="120" customFormat="1"/>
    <row r="429" s="120" customFormat="1"/>
    <row r="430" s="120" customFormat="1"/>
    <row r="431" s="120" customFormat="1"/>
    <row r="432" s="120" customFormat="1"/>
    <row r="433" s="120" customFormat="1"/>
    <row r="434" s="120" customFormat="1"/>
    <row r="435" s="120" customFormat="1"/>
    <row r="436" s="120" customFormat="1"/>
    <row r="437" s="120" customFormat="1"/>
    <row r="438" s="120" customFormat="1"/>
    <row r="439" s="120" customFormat="1"/>
    <row r="440" s="120" customFormat="1"/>
    <row r="441" s="120" customFormat="1"/>
    <row r="442" s="120" customFormat="1"/>
    <row r="443" s="120" customFormat="1"/>
    <row r="444" s="120" customFormat="1"/>
    <row r="445" s="120" customFormat="1"/>
    <row r="446" s="120" customFormat="1"/>
    <row r="447" s="120" customFormat="1"/>
    <row r="448" s="120" customFormat="1"/>
    <row r="449" s="120" customFormat="1"/>
    <row r="450" s="120" customFormat="1"/>
    <row r="451" s="120" customFormat="1"/>
    <row r="452" s="120" customFormat="1"/>
    <row r="453" s="120" customFormat="1"/>
    <row r="454" s="120" customFormat="1"/>
    <row r="455" s="120" customFormat="1"/>
    <row r="456" s="120" customFormat="1"/>
    <row r="457" s="120" customFormat="1"/>
    <row r="458" s="120" customFormat="1"/>
    <row r="459" s="120" customFormat="1"/>
    <row r="460" s="120" customFormat="1"/>
    <row r="461" s="120" customFormat="1"/>
    <row r="462" s="120" customFormat="1"/>
    <row r="463" s="120" customFormat="1"/>
    <row r="464" s="120" customFormat="1"/>
    <row r="465" s="120" customFormat="1"/>
    <row r="466" s="120" customFormat="1"/>
    <row r="467" s="120" customFormat="1"/>
    <row r="468" s="120" customFormat="1"/>
    <row r="469" s="120" customFormat="1"/>
    <row r="470" s="120" customFormat="1"/>
    <row r="471" s="120" customFormat="1"/>
    <row r="472" s="120" customFormat="1"/>
    <row r="473" s="120" customFormat="1"/>
    <row r="474" s="120" customFormat="1"/>
    <row r="475" s="120" customFormat="1"/>
    <row r="476" s="120" customFormat="1"/>
    <row r="477" s="120" customFormat="1"/>
    <row r="478" s="120" customFormat="1"/>
    <row r="479" s="120" customFormat="1"/>
    <row r="480" s="120" customFormat="1"/>
    <row r="481" s="120" customFormat="1"/>
    <row r="482" s="120" customFormat="1"/>
    <row r="483" s="120" customFormat="1"/>
    <row r="484" s="120" customFormat="1"/>
    <row r="485" s="120" customFormat="1"/>
    <row r="486" s="120" customFormat="1"/>
    <row r="487" s="120" customFormat="1"/>
    <row r="488" s="120" customFormat="1"/>
    <row r="489" s="120" customFormat="1"/>
    <row r="490" s="120" customFormat="1"/>
    <row r="491" s="120" customFormat="1"/>
    <row r="492" s="120" customFormat="1"/>
    <row r="493" s="120" customFormat="1"/>
    <row r="494" s="120" customFormat="1"/>
    <row r="495" s="120" customFormat="1"/>
    <row r="496" s="120" customFormat="1"/>
    <row r="497" s="120" customFormat="1"/>
    <row r="498" s="120" customFormat="1"/>
    <row r="499" s="120" customFormat="1"/>
    <row r="500" s="120" customFormat="1"/>
    <row r="501" s="120" customFormat="1"/>
    <row r="502" s="120" customFormat="1"/>
    <row r="503" s="120" customFormat="1"/>
    <row r="504" s="120" customFormat="1"/>
    <row r="505" s="120" customFormat="1"/>
    <row r="506" s="120" customFormat="1"/>
    <row r="507" s="120" customFormat="1"/>
    <row r="508" s="120" customFormat="1"/>
    <row r="509" s="120" customFormat="1"/>
    <row r="510" s="120" customFormat="1"/>
    <row r="511" s="120" customFormat="1"/>
    <row r="512" s="120" customFormat="1"/>
    <row r="513" s="120" customFormat="1"/>
    <row r="514" s="120" customFormat="1"/>
    <row r="515" s="120" customFormat="1"/>
    <row r="516" s="120" customFormat="1"/>
    <row r="517" s="120" customFormat="1"/>
    <row r="518" s="120" customFormat="1"/>
    <row r="519" s="120" customFormat="1"/>
    <row r="520" s="120" customFormat="1"/>
    <row r="521" s="120" customFormat="1"/>
    <row r="522" s="120" customFormat="1"/>
    <row r="523" s="120" customFormat="1"/>
    <row r="524" s="120" customFormat="1"/>
    <row r="525" s="120" customFormat="1"/>
    <row r="526" s="120" customFormat="1"/>
    <row r="527" s="120" customFormat="1"/>
    <row r="528" s="120" customFormat="1"/>
    <row r="529" s="120" customFormat="1"/>
    <row r="530" s="120" customFormat="1"/>
    <row r="531" s="120" customFormat="1"/>
    <row r="532" s="120" customFormat="1"/>
    <row r="533" s="120" customFormat="1"/>
    <row r="534" s="120" customFormat="1"/>
    <row r="535" s="120" customFormat="1"/>
    <row r="536" s="120" customFormat="1"/>
    <row r="537" s="120" customFormat="1"/>
    <row r="538" s="120" customFormat="1"/>
    <row r="539" s="120" customFormat="1"/>
    <row r="540" s="120" customFormat="1"/>
    <row r="541" s="120" customFormat="1"/>
    <row r="542" s="120" customFormat="1"/>
    <row r="543" s="120" customFormat="1"/>
    <row r="544" s="120" customFormat="1"/>
    <row r="545" s="120" customFormat="1"/>
    <row r="546" s="120" customFormat="1"/>
    <row r="547" s="120" customFormat="1"/>
    <row r="548" s="120" customFormat="1"/>
    <row r="549" s="120" customFormat="1"/>
    <row r="550" s="120" customFormat="1"/>
    <row r="551" s="120" customFormat="1"/>
    <row r="552" s="120" customFormat="1"/>
    <row r="553" s="120" customFormat="1"/>
    <row r="554" s="120" customFormat="1"/>
    <row r="555" s="120" customFormat="1"/>
    <row r="556" s="120" customFormat="1"/>
    <row r="557" s="120" customFormat="1"/>
    <row r="558" s="120" customFormat="1"/>
    <row r="559" s="120" customFormat="1"/>
    <row r="560" s="120" customFormat="1"/>
    <row r="561" s="120" customFormat="1"/>
    <row r="562" s="120" customFormat="1"/>
    <row r="563" s="120" customFormat="1"/>
    <row r="564" s="120" customFormat="1"/>
    <row r="565" s="120" customFormat="1"/>
    <row r="566" s="120" customFormat="1"/>
    <row r="567" s="120" customFormat="1"/>
    <row r="568" s="120" customFormat="1"/>
    <row r="569" s="120" customFormat="1"/>
    <row r="570" s="120" customFormat="1"/>
    <row r="571" s="120" customFormat="1"/>
    <row r="572" s="120" customFormat="1"/>
    <row r="573" s="120" customFormat="1"/>
    <row r="574" s="120" customFormat="1"/>
    <row r="575" s="120" customFormat="1"/>
    <row r="576" s="120" customFormat="1"/>
    <row r="577" s="120" customFormat="1"/>
    <row r="578" s="120" customFormat="1"/>
    <row r="579" s="120" customFormat="1"/>
    <row r="580" s="120" customFormat="1"/>
    <row r="581" s="120" customFormat="1"/>
    <row r="582" s="120" customFormat="1"/>
    <row r="583" s="120" customFormat="1"/>
    <row r="584" s="120" customFormat="1"/>
    <row r="585" s="120" customFormat="1"/>
    <row r="586" s="120" customFormat="1"/>
    <row r="587" s="120" customFormat="1"/>
    <row r="588" s="120" customFormat="1"/>
    <row r="589" s="120" customFormat="1"/>
    <row r="590" s="120" customFormat="1"/>
    <row r="591" s="120" customFormat="1"/>
    <row r="592" s="120" customFormat="1"/>
    <row r="593" s="120" customFormat="1"/>
    <row r="594" s="120" customFormat="1"/>
    <row r="595" s="120" customFormat="1"/>
    <row r="596" s="120" customFormat="1"/>
    <row r="597" s="120" customFormat="1"/>
    <row r="598" s="120" customFormat="1"/>
    <row r="599" s="120" customFormat="1"/>
    <row r="600" s="120" customFormat="1"/>
    <row r="601" s="120" customFormat="1"/>
    <row r="602" s="120" customFormat="1"/>
    <row r="603" s="120" customFormat="1"/>
    <row r="604" s="120" customFormat="1"/>
    <row r="605" s="120" customFormat="1"/>
    <row r="606" s="120" customFormat="1"/>
    <row r="607" s="120" customFormat="1"/>
    <row r="608" s="120" customFormat="1"/>
    <row r="609" s="120" customFormat="1"/>
    <row r="610" s="120" customFormat="1"/>
    <row r="611" s="120" customFormat="1"/>
    <row r="612" s="120" customFormat="1"/>
    <row r="613" s="120" customFormat="1"/>
    <row r="614" s="120" customFormat="1"/>
    <row r="615" s="120" customFormat="1"/>
    <row r="616" s="120" customFormat="1"/>
    <row r="617" s="120" customFormat="1"/>
    <row r="618" s="120" customFormat="1"/>
    <row r="619" s="120" customFormat="1"/>
    <row r="620" s="120" customFormat="1"/>
    <row r="621" s="120" customFormat="1"/>
    <row r="622" s="120" customFormat="1"/>
    <row r="623" s="120" customFormat="1"/>
    <row r="624" s="120" customFormat="1"/>
    <row r="625" s="120" customFormat="1"/>
    <row r="626" s="120" customFormat="1"/>
    <row r="627" s="120" customFormat="1"/>
    <row r="628" s="120" customFormat="1"/>
    <row r="629" s="120" customFormat="1"/>
    <row r="630" s="120" customFormat="1"/>
    <row r="631" s="120" customFormat="1"/>
    <row r="632" s="120" customFormat="1"/>
    <row r="633" s="120" customFormat="1"/>
    <row r="634" s="120" customFormat="1"/>
    <row r="635" s="120" customFormat="1"/>
    <row r="636" s="120" customFormat="1"/>
    <row r="637" s="120" customFormat="1"/>
    <row r="638" s="120" customFormat="1"/>
    <row r="639" s="120" customFormat="1"/>
    <row r="640" s="120" customFormat="1"/>
    <row r="641" s="120" customFormat="1"/>
    <row r="642" s="120" customFormat="1"/>
    <row r="643" s="120" customFormat="1"/>
    <row r="644" s="120" customFormat="1"/>
    <row r="645" s="120" customFormat="1"/>
    <row r="646" s="120" customFormat="1"/>
    <row r="647" s="120" customFormat="1"/>
    <row r="648" s="120" customFormat="1"/>
    <row r="649" s="120" customFormat="1"/>
    <row r="650" s="120" customFormat="1"/>
    <row r="651" s="120" customFormat="1"/>
    <row r="652" s="120" customFormat="1"/>
    <row r="653" s="120" customFormat="1"/>
    <row r="654" s="120" customFormat="1"/>
    <row r="655" s="120" customFormat="1"/>
    <row r="656" s="120" customFormat="1"/>
    <row r="657" s="120" customFormat="1"/>
    <row r="658" s="120" customFormat="1"/>
    <row r="659" s="120" customFormat="1"/>
    <row r="660" s="120" customFormat="1"/>
    <row r="661" s="120" customFormat="1"/>
    <row r="662" s="120" customFormat="1"/>
    <row r="663" s="120" customFormat="1"/>
    <row r="664" s="120" customFormat="1"/>
    <row r="665" s="120" customFormat="1"/>
    <row r="666" s="120" customFormat="1"/>
    <row r="667" s="120" customFormat="1"/>
    <row r="668" s="120" customFormat="1"/>
    <row r="669" s="120" customFormat="1"/>
    <row r="670" s="120" customFormat="1"/>
    <row r="671" s="120" customFormat="1"/>
    <row r="672" s="120" customFormat="1"/>
    <row r="673" s="120" customFormat="1"/>
    <row r="674" s="120" customFormat="1"/>
    <row r="675" s="120" customFormat="1"/>
    <row r="676" s="120" customFormat="1"/>
    <row r="677" s="120" customFormat="1"/>
    <row r="678" s="120" customFormat="1"/>
    <row r="679" s="120" customFormat="1"/>
    <row r="680" s="120" customFormat="1"/>
    <row r="681" s="120" customFormat="1"/>
    <row r="682" s="120" customFormat="1"/>
    <row r="683" s="120" customFormat="1"/>
    <row r="684" s="120" customFormat="1"/>
    <row r="685" s="120" customFormat="1"/>
    <row r="686" s="120" customFormat="1"/>
    <row r="687" s="120" customFormat="1"/>
    <row r="688" s="120" customFormat="1"/>
    <row r="689" s="120" customFormat="1"/>
    <row r="690" s="120" customFormat="1"/>
    <row r="691" s="120" customFormat="1"/>
    <row r="692" s="120" customFormat="1"/>
    <row r="693" s="120" customFormat="1"/>
    <row r="694" s="120" customFormat="1"/>
    <row r="695" s="120" customFormat="1"/>
    <row r="696" s="120" customFormat="1"/>
    <row r="697" s="120" customFormat="1"/>
    <row r="698" s="120" customFormat="1"/>
    <row r="699" s="120" customFormat="1"/>
    <row r="700" s="120" customFormat="1"/>
    <row r="701" s="120" customFormat="1"/>
    <row r="702" s="120" customFormat="1"/>
    <row r="703" s="120" customFormat="1"/>
    <row r="704" s="120" customFormat="1"/>
    <row r="705" s="120" customFormat="1"/>
    <row r="706" s="120" customFormat="1"/>
    <row r="707" s="120" customFormat="1"/>
    <row r="708" s="120" customFormat="1"/>
    <row r="709" s="120" customFormat="1"/>
    <row r="710" s="120" customFormat="1"/>
    <row r="711" s="120" customFormat="1"/>
    <row r="712" s="120" customFormat="1"/>
    <row r="713" s="120" customFormat="1"/>
    <row r="714" s="120" customFormat="1"/>
    <row r="715" s="120" customFormat="1"/>
    <row r="716" s="120" customFormat="1"/>
    <row r="717" s="120" customFormat="1"/>
    <row r="718" s="120" customFormat="1"/>
    <row r="719" s="120" customFormat="1"/>
    <row r="720" s="120" customFormat="1"/>
    <row r="721" s="120" customFormat="1"/>
    <row r="722" s="120" customFormat="1"/>
    <row r="723" s="120" customFormat="1"/>
    <row r="724" s="120" customFormat="1"/>
    <row r="725" s="120" customFormat="1"/>
    <row r="726" s="120" customFormat="1"/>
    <row r="727" s="120" customFormat="1"/>
    <row r="728" s="120" customFormat="1"/>
    <row r="729" s="120" customFormat="1"/>
    <row r="730" s="120" customFormat="1"/>
    <row r="731" s="120" customFormat="1"/>
    <row r="732" s="120" customFormat="1"/>
    <row r="733" s="120" customFormat="1"/>
    <row r="734" s="120" customFormat="1"/>
    <row r="735" s="120"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49" zoomScale="67" zoomScaleNormal="67" workbookViewId="0">
      <selection activeCell="D62" sqref="D62"/>
    </sheetView>
  </sheetViews>
  <sheetFormatPr baseColWidth="10" defaultRowHeight="15"/>
  <cols>
    <col min="2" max="2" width="40.42578125" customWidth="1"/>
    <col min="3" max="3" width="74.85546875" hidden="1" customWidth="1"/>
    <col min="4" max="4" width="147.85546875" customWidth="1"/>
    <col min="5" max="5" width="26.140625" style="133" customWidth="1"/>
    <col min="11" max="258" width="11.42578125" style="120"/>
  </cols>
  <sheetData>
    <row r="1" spans="1:10" s="120" customFormat="1">
      <c r="E1" s="143"/>
    </row>
    <row r="2" spans="1:10" ht="33.75">
      <c r="A2" s="7"/>
      <c r="B2" s="409" t="s">
        <v>119</v>
      </c>
      <c r="C2" s="409"/>
      <c r="D2" s="409"/>
      <c r="E2" s="409"/>
      <c r="F2" s="7"/>
      <c r="G2" s="7"/>
      <c r="H2" s="7"/>
      <c r="I2" s="7"/>
      <c r="J2" s="7"/>
    </row>
    <row r="3" spans="1:10">
      <c r="A3" s="7"/>
      <c r="B3" s="109"/>
      <c r="C3" s="109"/>
      <c r="D3" s="109"/>
      <c r="E3" s="141"/>
      <c r="F3" s="7"/>
      <c r="G3" s="7"/>
      <c r="H3" s="7"/>
      <c r="I3" s="7"/>
      <c r="J3" s="7"/>
    </row>
    <row r="4" spans="1:10" ht="60">
      <c r="A4" s="7"/>
      <c r="B4" s="25"/>
      <c r="C4" s="110" t="s">
        <v>120</v>
      </c>
      <c r="D4" s="110" t="s">
        <v>121</v>
      </c>
      <c r="E4" s="141"/>
      <c r="F4" s="7"/>
      <c r="G4" s="7"/>
      <c r="H4" s="7"/>
      <c r="I4" s="7"/>
      <c r="J4" s="7"/>
    </row>
    <row r="5" spans="1:10" ht="76.5" customHeight="1">
      <c r="A5" s="26" t="s">
        <v>122</v>
      </c>
      <c r="B5" s="111" t="s">
        <v>280</v>
      </c>
      <c r="C5" s="112" t="s">
        <v>123</v>
      </c>
      <c r="D5" s="113" t="s">
        <v>47</v>
      </c>
      <c r="E5" s="142">
        <v>0.2</v>
      </c>
      <c r="F5" s="7"/>
      <c r="G5" s="7"/>
      <c r="H5" s="7"/>
      <c r="I5" s="7"/>
      <c r="J5" s="7"/>
    </row>
    <row r="6" spans="1:10" ht="99">
      <c r="A6" s="26" t="s">
        <v>124</v>
      </c>
      <c r="B6" s="114" t="s">
        <v>124</v>
      </c>
      <c r="C6" s="115" t="s">
        <v>125</v>
      </c>
      <c r="D6" s="116" t="s">
        <v>48</v>
      </c>
      <c r="E6" s="142">
        <v>0.4</v>
      </c>
      <c r="F6" s="7"/>
      <c r="G6" s="7"/>
      <c r="H6" s="7"/>
      <c r="I6" s="7"/>
      <c r="J6" s="7"/>
    </row>
    <row r="7" spans="1:10" ht="66">
      <c r="A7" s="26" t="s">
        <v>127</v>
      </c>
      <c r="B7" s="117" t="s">
        <v>281</v>
      </c>
      <c r="C7" s="115" t="s">
        <v>128</v>
      </c>
      <c r="D7" s="116" t="s">
        <v>129</v>
      </c>
      <c r="E7" s="142">
        <v>0.6</v>
      </c>
      <c r="F7" s="7"/>
      <c r="G7" s="7"/>
      <c r="H7" s="7"/>
      <c r="I7" s="7"/>
      <c r="J7" s="7"/>
    </row>
    <row r="8" spans="1:10" ht="66">
      <c r="A8" s="26" t="s">
        <v>130</v>
      </c>
      <c r="B8" s="118" t="s">
        <v>282</v>
      </c>
      <c r="C8" s="115" t="s">
        <v>131</v>
      </c>
      <c r="D8" s="116" t="s">
        <v>311</v>
      </c>
      <c r="E8" s="142">
        <v>0.8</v>
      </c>
      <c r="F8" s="7"/>
      <c r="G8" s="7"/>
      <c r="H8" s="7"/>
      <c r="I8" s="7"/>
      <c r="J8" s="7"/>
    </row>
    <row r="9" spans="1:10" ht="66">
      <c r="A9" s="26" t="s">
        <v>132</v>
      </c>
      <c r="B9" s="119" t="s">
        <v>283</v>
      </c>
      <c r="C9" s="115" t="s">
        <v>133</v>
      </c>
      <c r="D9" s="116" t="s">
        <v>50</v>
      </c>
      <c r="E9" s="142">
        <v>1</v>
      </c>
      <c r="F9" s="7"/>
      <c r="G9" s="7"/>
      <c r="H9" s="7"/>
      <c r="I9" s="7"/>
      <c r="J9" s="7"/>
    </row>
    <row r="10" spans="1:10" ht="20.25">
      <c r="A10" s="26"/>
      <c r="B10" s="26"/>
      <c r="C10" s="27"/>
      <c r="D10" s="27"/>
      <c r="E10" s="141"/>
      <c r="F10" s="7"/>
      <c r="G10" s="7"/>
      <c r="H10" s="7"/>
      <c r="I10" s="7"/>
      <c r="J10" s="7"/>
    </row>
    <row r="11" spans="1:10" ht="60">
      <c r="A11" s="26"/>
      <c r="B11" s="25"/>
      <c r="C11" s="110" t="s">
        <v>120</v>
      </c>
      <c r="D11" s="110" t="s">
        <v>296</v>
      </c>
      <c r="E11" s="141"/>
      <c r="F11" s="7"/>
      <c r="G11" s="7"/>
      <c r="H11" s="7"/>
      <c r="I11" s="7"/>
      <c r="J11" s="7"/>
    </row>
    <row r="12" spans="1:10" ht="79.5" customHeight="1">
      <c r="A12" s="26"/>
      <c r="B12" s="111" t="s">
        <v>280</v>
      </c>
      <c r="C12" s="112" t="s">
        <v>123</v>
      </c>
      <c r="D12" s="155" t="s">
        <v>302</v>
      </c>
      <c r="E12" s="142">
        <v>0.2</v>
      </c>
      <c r="F12" s="7"/>
      <c r="G12" s="7"/>
      <c r="H12" s="7"/>
      <c r="I12" s="7"/>
      <c r="J12" s="7"/>
    </row>
    <row r="13" spans="1:10" ht="33">
      <c r="A13" s="26"/>
      <c r="B13" s="114" t="s">
        <v>124</v>
      </c>
      <c r="C13" s="115" t="s">
        <v>125</v>
      </c>
      <c r="D13" s="155" t="s">
        <v>303</v>
      </c>
      <c r="E13" s="142">
        <v>0.4</v>
      </c>
      <c r="F13" s="7"/>
      <c r="G13" s="7"/>
      <c r="H13" s="7"/>
      <c r="I13" s="7"/>
      <c r="J13" s="7"/>
    </row>
    <row r="14" spans="1:10" ht="33">
      <c r="A14" s="26"/>
      <c r="B14" s="117" t="s">
        <v>281</v>
      </c>
      <c r="C14" s="115" t="s">
        <v>128</v>
      </c>
      <c r="D14" s="155" t="s">
        <v>304</v>
      </c>
      <c r="E14" s="142">
        <v>0.6</v>
      </c>
      <c r="F14" s="7"/>
      <c r="G14" s="7"/>
      <c r="H14" s="7"/>
      <c r="I14" s="7"/>
      <c r="J14" s="7"/>
    </row>
    <row r="15" spans="1:10" ht="33">
      <c r="A15" s="26"/>
      <c r="B15" s="118" t="s">
        <v>282</v>
      </c>
      <c r="C15" s="115" t="s">
        <v>131</v>
      </c>
      <c r="D15" s="155" t="s">
        <v>305</v>
      </c>
      <c r="E15" s="142">
        <v>0.8</v>
      </c>
      <c r="F15" s="7"/>
      <c r="G15" s="7"/>
      <c r="H15" s="7"/>
      <c r="I15" s="7"/>
      <c r="J15" s="7"/>
    </row>
    <row r="16" spans="1:10" ht="46.5" customHeight="1">
      <c r="A16" s="26"/>
      <c r="B16" s="119" t="s">
        <v>283</v>
      </c>
      <c r="C16" s="115" t="s">
        <v>133</v>
      </c>
      <c r="D16" s="155" t="s">
        <v>306</v>
      </c>
      <c r="E16" s="142">
        <v>1</v>
      </c>
      <c r="F16" s="7"/>
      <c r="G16" s="7"/>
      <c r="H16" s="7"/>
      <c r="I16" s="7"/>
      <c r="J16" s="7"/>
    </row>
    <row r="17" spans="1:10" ht="20.25">
      <c r="A17" s="26"/>
      <c r="B17" s="26"/>
      <c r="C17" s="27"/>
      <c r="D17" s="27"/>
      <c r="E17" s="141"/>
      <c r="F17" s="7"/>
      <c r="G17" s="7"/>
      <c r="H17" s="7"/>
      <c r="I17" s="7"/>
      <c r="J17" s="7"/>
    </row>
    <row r="18" spans="1:10" ht="16.5">
      <c r="A18" s="26"/>
      <c r="B18" s="28"/>
      <c r="C18" s="28"/>
      <c r="D18" s="28"/>
      <c r="E18" s="141"/>
      <c r="F18" s="7"/>
      <c r="G18" s="7"/>
      <c r="H18" s="7"/>
      <c r="I18" s="7"/>
      <c r="J18" s="7"/>
    </row>
    <row r="19" spans="1:10" ht="60">
      <c r="A19" s="26"/>
      <c r="B19" s="25"/>
      <c r="C19" s="110" t="s">
        <v>120</v>
      </c>
      <c r="D19" s="110" t="s">
        <v>309</v>
      </c>
      <c r="E19" s="141"/>
      <c r="F19" s="7"/>
      <c r="G19" s="7"/>
      <c r="H19" s="7"/>
      <c r="I19" s="7"/>
      <c r="J19" s="7"/>
    </row>
    <row r="20" spans="1:10" ht="57.75" customHeight="1">
      <c r="A20" s="26"/>
      <c r="B20" s="111" t="s">
        <v>280</v>
      </c>
      <c r="C20" s="112" t="s">
        <v>123</v>
      </c>
      <c r="D20" s="155" t="s">
        <v>297</v>
      </c>
      <c r="E20" s="142">
        <v>0.2</v>
      </c>
      <c r="F20" s="7"/>
      <c r="G20" s="7"/>
      <c r="H20" s="7"/>
      <c r="I20" s="7"/>
      <c r="J20" s="7"/>
    </row>
    <row r="21" spans="1:10" ht="54" customHeight="1">
      <c r="A21" s="26"/>
      <c r="B21" s="114" t="s">
        <v>124</v>
      </c>
      <c r="C21" s="115" t="s">
        <v>125</v>
      </c>
      <c r="D21" s="155" t="s">
        <v>298</v>
      </c>
      <c r="E21" s="142">
        <v>0.4</v>
      </c>
      <c r="F21" s="7"/>
      <c r="G21" s="7"/>
      <c r="H21" s="7"/>
      <c r="I21" s="7"/>
      <c r="J21" s="7"/>
    </row>
    <row r="22" spans="1:10" ht="64.5" customHeight="1">
      <c r="A22" s="26"/>
      <c r="B22" s="117" t="s">
        <v>281</v>
      </c>
      <c r="C22" s="115" t="s">
        <v>128</v>
      </c>
      <c r="D22" s="155" t="s">
        <v>299</v>
      </c>
      <c r="E22" s="142">
        <v>0.6</v>
      </c>
      <c r="F22" s="7"/>
      <c r="G22" s="7"/>
      <c r="H22" s="7"/>
      <c r="I22" s="7"/>
      <c r="J22" s="7"/>
    </row>
    <row r="23" spans="1:10" ht="51.75" customHeight="1">
      <c r="A23" s="26"/>
      <c r="B23" s="118" t="s">
        <v>282</v>
      </c>
      <c r="C23" s="115" t="s">
        <v>131</v>
      </c>
      <c r="D23" s="155" t="s">
        <v>300</v>
      </c>
      <c r="E23" s="142">
        <v>0.8</v>
      </c>
      <c r="F23" s="7"/>
      <c r="G23" s="7"/>
      <c r="H23" s="7"/>
      <c r="I23" s="7"/>
      <c r="J23" s="7"/>
    </row>
    <row r="24" spans="1:10" ht="51.75" customHeight="1">
      <c r="A24" s="26"/>
      <c r="B24" s="119" t="s">
        <v>283</v>
      </c>
      <c r="C24" s="115" t="s">
        <v>133</v>
      </c>
      <c r="D24" s="155" t="s">
        <v>301</v>
      </c>
      <c r="E24" s="142">
        <v>1</v>
      </c>
      <c r="F24" s="7"/>
      <c r="G24" s="7"/>
      <c r="H24" s="7"/>
      <c r="I24" s="7"/>
      <c r="J24" s="7"/>
    </row>
    <row r="25" spans="1:10" ht="16.5">
      <c r="A25" s="26"/>
      <c r="B25" s="28"/>
      <c r="C25" s="28"/>
      <c r="D25" s="28"/>
      <c r="E25" s="141"/>
      <c r="F25" s="7"/>
      <c r="G25" s="7"/>
      <c r="H25" s="7"/>
      <c r="I25" s="7"/>
      <c r="J25" s="7"/>
    </row>
    <row r="26" spans="1:10" ht="16.5">
      <c r="A26" s="26"/>
      <c r="B26" s="28"/>
      <c r="C26" s="28"/>
      <c r="D26" s="28"/>
      <c r="E26" s="141"/>
      <c r="F26" s="7"/>
      <c r="G26" s="7"/>
      <c r="H26" s="7"/>
      <c r="I26" s="7"/>
      <c r="J26" s="7"/>
    </row>
    <row r="27" spans="1:10" ht="16.5">
      <c r="A27" s="26"/>
      <c r="B27" s="28"/>
      <c r="C27" s="28"/>
      <c r="D27" s="28"/>
      <c r="E27" s="141"/>
      <c r="F27" s="7"/>
      <c r="G27" s="7"/>
      <c r="H27" s="7"/>
      <c r="I27" s="7"/>
      <c r="J27" s="7"/>
    </row>
    <row r="28" spans="1:10" ht="16.5">
      <c r="A28" s="26"/>
      <c r="B28" s="28"/>
      <c r="C28" s="28"/>
      <c r="D28" s="28"/>
      <c r="E28" s="141"/>
      <c r="F28" s="7"/>
      <c r="G28" s="7"/>
      <c r="H28" s="7"/>
      <c r="I28" s="7"/>
      <c r="J28" s="7"/>
    </row>
    <row r="29" spans="1:10" ht="60">
      <c r="A29" s="26"/>
      <c r="B29" s="25"/>
      <c r="C29" s="110" t="s">
        <v>120</v>
      </c>
      <c r="D29" s="110" t="s">
        <v>307</v>
      </c>
      <c r="E29" s="141"/>
      <c r="F29" s="7"/>
      <c r="G29" s="7"/>
      <c r="H29" s="7"/>
      <c r="I29" s="7"/>
      <c r="J29" s="7"/>
    </row>
    <row r="30" spans="1:10" ht="75.75" customHeight="1">
      <c r="A30" s="26"/>
      <c r="B30" s="111" t="s">
        <v>280</v>
      </c>
      <c r="C30" s="112" t="s">
        <v>123</v>
      </c>
      <c r="D30" s="155" t="s">
        <v>314</v>
      </c>
      <c r="E30" s="142">
        <v>0.2</v>
      </c>
      <c r="F30" s="7"/>
      <c r="G30" s="7"/>
      <c r="H30" s="7"/>
      <c r="I30" s="7"/>
      <c r="J30" s="7"/>
    </row>
    <row r="31" spans="1:10" ht="65.25" customHeight="1">
      <c r="A31" s="26"/>
      <c r="B31" s="114" t="s">
        <v>124</v>
      </c>
      <c r="C31" s="115" t="s">
        <v>125</v>
      </c>
      <c r="D31" s="155" t="s">
        <v>315</v>
      </c>
      <c r="E31" s="142">
        <v>0.4</v>
      </c>
      <c r="F31" s="7"/>
      <c r="G31" s="7"/>
      <c r="H31" s="7"/>
      <c r="I31" s="7"/>
      <c r="J31" s="7"/>
    </row>
    <row r="32" spans="1:10" ht="57" customHeight="1">
      <c r="A32" s="26"/>
      <c r="B32" s="117" t="s">
        <v>281</v>
      </c>
      <c r="C32" s="115" t="s">
        <v>128</v>
      </c>
      <c r="D32" s="155" t="s">
        <v>308</v>
      </c>
      <c r="E32" s="142">
        <v>0.6</v>
      </c>
      <c r="F32" s="7"/>
      <c r="G32" s="7"/>
      <c r="H32" s="7"/>
      <c r="I32" s="7"/>
      <c r="J32" s="7"/>
    </row>
    <row r="33" spans="1:10" ht="66.75" customHeight="1">
      <c r="A33" s="26"/>
      <c r="B33" s="118" t="s">
        <v>282</v>
      </c>
      <c r="C33" s="115" t="s">
        <v>131</v>
      </c>
      <c r="D33" s="155" t="s">
        <v>316</v>
      </c>
      <c r="E33" s="142">
        <v>0.8</v>
      </c>
      <c r="F33" s="7"/>
      <c r="G33" s="7"/>
      <c r="H33" s="7"/>
      <c r="I33" s="7"/>
      <c r="J33" s="7"/>
    </row>
    <row r="34" spans="1:10" ht="79.5" customHeight="1">
      <c r="A34" s="26"/>
      <c r="B34" s="119" t="s">
        <v>283</v>
      </c>
      <c r="C34" s="115" t="s">
        <v>133</v>
      </c>
      <c r="D34" s="155" t="s">
        <v>317</v>
      </c>
      <c r="E34" s="142">
        <v>1</v>
      </c>
      <c r="F34" s="7"/>
      <c r="G34" s="7"/>
      <c r="H34" s="7"/>
      <c r="I34" s="7"/>
      <c r="J34" s="7"/>
    </row>
    <row r="35" spans="1:10">
      <c r="A35" s="26"/>
      <c r="B35" s="26"/>
      <c r="C35" s="26" t="s">
        <v>134</v>
      </c>
      <c r="D35" s="26" t="s">
        <v>135</v>
      </c>
      <c r="E35" s="141"/>
      <c r="F35" s="7"/>
      <c r="G35" s="7"/>
      <c r="H35" s="7"/>
      <c r="I35" s="7"/>
      <c r="J35" s="7"/>
    </row>
    <row r="36" spans="1:10">
      <c r="A36" s="26"/>
      <c r="B36" s="26"/>
      <c r="C36" s="26"/>
      <c r="D36" s="26"/>
      <c r="E36" s="141"/>
      <c r="F36" s="7"/>
      <c r="G36" s="7"/>
      <c r="H36" s="7"/>
      <c r="I36" s="7"/>
      <c r="J36" s="7"/>
    </row>
    <row r="37" spans="1:10">
      <c r="A37" s="26"/>
      <c r="B37" s="26"/>
      <c r="C37" s="26"/>
      <c r="D37" s="26"/>
      <c r="E37" s="141"/>
      <c r="F37" s="7"/>
      <c r="G37" s="7"/>
      <c r="H37" s="7"/>
      <c r="I37" s="7"/>
      <c r="J37" s="7"/>
    </row>
    <row r="38" spans="1:10" ht="60">
      <c r="A38" s="26"/>
      <c r="B38" s="25"/>
      <c r="C38" s="110" t="s">
        <v>120</v>
      </c>
      <c r="D38" s="110" t="s">
        <v>327</v>
      </c>
      <c r="E38" s="141"/>
      <c r="F38" s="7"/>
      <c r="G38" s="7"/>
      <c r="H38" s="7"/>
      <c r="I38" s="7"/>
      <c r="J38" s="7"/>
    </row>
    <row r="39" spans="1:10" ht="99">
      <c r="A39" s="26"/>
      <c r="B39" s="111" t="s">
        <v>280</v>
      </c>
      <c r="C39" s="112" t="s">
        <v>123</v>
      </c>
      <c r="D39" s="156" t="s">
        <v>323</v>
      </c>
      <c r="E39" s="142">
        <v>0.2</v>
      </c>
      <c r="F39" s="7"/>
      <c r="G39" s="7"/>
      <c r="H39" s="7"/>
      <c r="I39" s="7"/>
      <c r="J39" s="7"/>
    </row>
    <row r="40" spans="1:10" ht="99">
      <c r="A40" s="26"/>
      <c r="B40" s="114" t="s">
        <v>124</v>
      </c>
      <c r="C40" s="115" t="s">
        <v>125</v>
      </c>
      <c r="D40" s="156" t="s">
        <v>324</v>
      </c>
      <c r="E40" s="142">
        <v>0.4</v>
      </c>
      <c r="F40" s="7"/>
      <c r="G40" s="7"/>
      <c r="H40" s="7"/>
      <c r="I40" s="7"/>
      <c r="J40" s="7"/>
    </row>
    <row r="41" spans="1:10" ht="99">
      <c r="A41" s="26"/>
      <c r="B41" s="117" t="s">
        <v>281</v>
      </c>
      <c r="C41" s="115" t="s">
        <v>128</v>
      </c>
      <c r="D41" s="156" t="s">
        <v>325</v>
      </c>
      <c r="E41" s="142">
        <v>0.6</v>
      </c>
      <c r="F41" s="7"/>
      <c r="G41" s="7"/>
      <c r="H41" s="7"/>
      <c r="I41" s="7"/>
      <c r="J41" s="7"/>
    </row>
    <row r="42" spans="1:10" ht="99">
      <c r="A42" s="26"/>
      <c r="B42" s="118" t="s">
        <v>282</v>
      </c>
      <c r="C42" s="115" t="s">
        <v>131</v>
      </c>
      <c r="D42" s="156" t="s">
        <v>326</v>
      </c>
      <c r="E42" s="142">
        <v>0.8</v>
      </c>
      <c r="F42" s="7"/>
      <c r="G42" s="7"/>
      <c r="H42" s="7"/>
      <c r="I42" s="7"/>
      <c r="J42" s="7"/>
    </row>
    <row r="43" spans="1:10" ht="99">
      <c r="A43" s="26"/>
      <c r="B43" s="119" t="s">
        <v>283</v>
      </c>
      <c r="C43" s="115" t="s">
        <v>133</v>
      </c>
      <c r="D43" s="156" t="s">
        <v>328</v>
      </c>
      <c r="E43" s="142">
        <v>1</v>
      </c>
      <c r="F43" s="7"/>
      <c r="G43" s="7"/>
      <c r="H43" s="7"/>
      <c r="I43" s="7"/>
      <c r="J43" s="7"/>
    </row>
    <row r="44" spans="1:10">
      <c r="A44" s="26"/>
      <c r="B44" s="26"/>
      <c r="C44" s="26"/>
      <c r="D44" s="26"/>
      <c r="E44" s="141"/>
      <c r="F44" s="7"/>
      <c r="G44" s="7"/>
      <c r="H44" s="7"/>
      <c r="I44" s="7"/>
      <c r="J44" s="7"/>
    </row>
    <row r="45" spans="1:10" ht="56.25" customHeight="1">
      <c r="A45" s="26"/>
      <c r="B45" s="26"/>
      <c r="C45" s="26"/>
      <c r="D45" s="110" t="s">
        <v>295</v>
      </c>
      <c r="E45" s="141"/>
      <c r="F45" s="7"/>
      <c r="G45" s="7"/>
      <c r="H45" s="7"/>
      <c r="I45" s="7"/>
      <c r="J45" s="7"/>
    </row>
    <row r="46" spans="1:10" ht="94.5" customHeight="1">
      <c r="A46" s="26"/>
      <c r="B46" s="118" t="s">
        <v>282</v>
      </c>
      <c r="C46" s="26"/>
      <c r="D46" s="116" t="s">
        <v>387</v>
      </c>
      <c r="E46" s="142">
        <v>0.8</v>
      </c>
      <c r="F46" s="7"/>
      <c r="G46" s="7"/>
      <c r="H46" s="7"/>
      <c r="I46" s="7"/>
      <c r="J46" s="7"/>
    </row>
    <row r="47" spans="1:10" ht="105.75" customHeight="1">
      <c r="A47" s="26"/>
      <c r="B47" s="119" t="s">
        <v>283</v>
      </c>
      <c r="C47" s="27"/>
      <c r="D47" s="116" t="s">
        <v>385</v>
      </c>
      <c r="E47" s="142">
        <v>1</v>
      </c>
      <c r="F47" s="7"/>
      <c r="G47" s="7"/>
      <c r="H47" s="7"/>
      <c r="I47" s="7"/>
      <c r="J47" s="7"/>
    </row>
    <row r="48" spans="1:10">
      <c r="A48" s="26"/>
      <c r="B48" s="23"/>
      <c r="C48" s="23"/>
      <c r="D48" s="23"/>
      <c r="E48" s="141"/>
      <c r="F48" s="7"/>
      <c r="G48" s="7"/>
      <c r="H48" s="7"/>
      <c r="I48" s="7"/>
      <c r="J48" s="7"/>
    </row>
    <row r="49" spans="1:10">
      <c r="A49" s="26"/>
      <c r="B49" s="23"/>
      <c r="C49" s="23"/>
      <c r="D49" s="23"/>
      <c r="E49" s="141"/>
      <c r="F49" s="7"/>
      <c r="G49" s="7"/>
      <c r="H49" s="7"/>
      <c r="I49" s="7"/>
      <c r="J49" s="7"/>
    </row>
    <row r="50" spans="1:10" ht="20.25">
      <c r="A50" s="26"/>
      <c r="B50" s="26"/>
      <c r="C50" s="27"/>
      <c r="D50" s="27"/>
      <c r="E50" s="141"/>
      <c r="F50" s="7"/>
      <c r="G50" s="7"/>
      <c r="H50" s="7"/>
      <c r="I50" s="7"/>
      <c r="J50" s="7"/>
    </row>
    <row r="51" spans="1:10" ht="46.5" customHeight="1">
      <c r="A51" s="26"/>
      <c r="B51" s="26"/>
      <c r="C51" s="26"/>
      <c r="D51" s="110" t="s">
        <v>390</v>
      </c>
      <c r="E51" s="141"/>
      <c r="F51" s="7"/>
      <c r="G51" s="7"/>
      <c r="H51" s="7"/>
      <c r="I51" s="7"/>
      <c r="J51" s="7"/>
    </row>
    <row r="52" spans="1:10" ht="90" customHeight="1">
      <c r="A52" s="26"/>
      <c r="B52" s="118" t="s">
        <v>282</v>
      </c>
      <c r="C52" s="26"/>
      <c r="D52" s="116" t="s">
        <v>312</v>
      </c>
      <c r="E52" s="142">
        <v>0.8</v>
      </c>
      <c r="F52" s="7"/>
      <c r="G52" s="7"/>
      <c r="H52" s="7"/>
      <c r="I52" s="7"/>
      <c r="J52" s="7"/>
    </row>
    <row r="53" spans="1:10" ht="66">
      <c r="A53" s="26"/>
      <c r="B53" s="119" t="s">
        <v>283</v>
      </c>
      <c r="C53" s="27"/>
      <c r="D53" s="116" t="s">
        <v>313</v>
      </c>
      <c r="E53" s="142">
        <v>1</v>
      </c>
      <c r="F53" s="7"/>
      <c r="G53" s="7"/>
      <c r="H53" s="7"/>
      <c r="I53" s="7"/>
      <c r="J53" s="7"/>
    </row>
    <row r="54" spans="1:10" ht="20.25">
      <c r="A54" s="26"/>
      <c r="B54" s="26"/>
      <c r="C54" s="27"/>
      <c r="D54" s="27"/>
      <c r="E54" s="141"/>
      <c r="F54" s="7"/>
      <c r="G54" s="7"/>
      <c r="H54" s="7"/>
      <c r="I54" s="7"/>
      <c r="J54" s="7"/>
    </row>
    <row r="55" spans="1:10" ht="20.25">
      <c r="A55" s="26"/>
      <c r="B55" s="26"/>
      <c r="C55" s="27"/>
      <c r="D55" s="27"/>
      <c r="E55" s="141"/>
      <c r="F55" s="7"/>
      <c r="G55" s="7"/>
      <c r="H55" s="7"/>
      <c r="I55" s="7"/>
      <c r="J55" s="7"/>
    </row>
    <row r="56" spans="1:10" ht="20.25">
      <c r="A56" s="26"/>
      <c r="B56" s="26"/>
      <c r="C56" s="27"/>
      <c r="D56" s="27"/>
      <c r="E56" s="141"/>
      <c r="F56" s="7"/>
      <c r="G56" s="7"/>
      <c r="H56" s="7"/>
      <c r="I56" s="7"/>
      <c r="J56" s="7"/>
    </row>
    <row r="57" spans="1:10" ht="20.25">
      <c r="A57" s="26"/>
      <c r="B57" s="26"/>
      <c r="C57" s="27"/>
      <c r="D57" s="27"/>
      <c r="E57" s="141"/>
      <c r="F57" s="7"/>
      <c r="G57" s="7"/>
      <c r="H57" s="7"/>
      <c r="I57" s="7"/>
      <c r="J57" s="7"/>
    </row>
    <row r="58" spans="1:10" ht="20.25">
      <c r="A58" s="26"/>
      <c r="B58" s="26"/>
      <c r="C58" s="27"/>
      <c r="D58" s="27"/>
      <c r="E58" s="141"/>
      <c r="F58" s="7"/>
      <c r="G58" s="7"/>
      <c r="H58" s="7"/>
      <c r="I58" s="7"/>
      <c r="J58" s="7"/>
    </row>
    <row r="59" spans="1:10" ht="20.25">
      <c r="A59" s="26"/>
      <c r="B59" s="26"/>
      <c r="C59" s="27"/>
      <c r="D59" s="27"/>
      <c r="E59" s="141"/>
      <c r="F59" s="7"/>
      <c r="G59" s="7"/>
      <c r="H59" s="7"/>
      <c r="I59" s="7"/>
      <c r="J59" s="7"/>
    </row>
    <row r="60" spans="1:10" ht="20.25">
      <c r="A60" s="26"/>
      <c r="B60" s="26"/>
      <c r="C60" s="27"/>
      <c r="D60" s="27"/>
      <c r="E60" s="141"/>
      <c r="F60" s="7"/>
      <c r="G60" s="7"/>
      <c r="H60" s="7"/>
      <c r="I60" s="7"/>
      <c r="J60" s="7"/>
    </row>
    <row r="61" spans="1:10" ht="20.25">
      <c r="A61" s="26"/>
      <c r="B61" s="26"/>
      <c r="C61" s="27"/>
      <c r="D61" s="27"/>
      <c r="E61" s="141"/>
      <c r="F61" s="7"/>
      <c r="G61" s="7"/>
      <c r="H61" s="7"/>
      <c r="I61" s="7"/>
      <c r="J61" s="7"/>
    </row>
    <row r="62" spans="1:10" ht="20.25">
      <c r="A62" s="26"/>
      <c r="B62" s="26"/>
      <c r="C62" s="27"/>
      <c r="D62" s="27"/>
      <c r="E62" s="141"/>
      <c r="F62" s="7"/>
      <c r="G62" s="7"/>
      <c r="H62" s="7"/>
      <c r="I62" s="7"/>
      <c r="J62" s="7"/>
    </row>
    <row r="63" spans="1:10" ht="20.25">
      <c r="A63" s="26"/>
      <c r="B63" s="26"/>
      <c r="C63" s="27"/>
      <c r="D63" s="27"/>
      <c r="E63" s="141"/>
      <c r="F63" s="7"/>
      <c r="G63" s="7"/>
      <c r="H63" s="7"/>
      <c r="I63" s="7"/>
      <c r="J63" s="7"/>
    </row>
    <row r="64" spans="1:10" ht="20.25">
      <c r="A64" s="26"/>
      <c r="B64" s="26"/>
      <c r="C64" s="27"/>
      <c r="D64" s="27"/>
      <c r="E64" s="141"/>
      <c r="F64" s="7"/>
      <c r="G64" s="7"/>
      <c r="H64" s="7"/>
      <c r="I64" s="7"/>
      <c r="J64" s="7"/>
    </row>
    <row r="65" spans="1:10" ht="20.25">
      <c r="A65" s="26"/>
      <c r="B65" s="26"/>
      <c r="C65" s="27"/>
      <c r="D65" s="27"/>
      <c r="E65" s="141"/>
      <c r="F65" s="7"/>
      <c r="G65" s="7"/>
      <c r="H65" s="7"/>
      <c r="I65" s="7"/>
      <c r="J65" s="7"/>
    </row>
    <row r="66" spans="1:10" ht="20.25">
      <c r="A66" s="26"/>
      <c r="B66" s="26"/>
      <c r="C66" s="27"/>
      <c r="D66" s="27"/>
      <c r="E66" s="141"/>
      <c r="F66" s="7"/>
      <c r="G66" s="7"/>
      <c r="H66" s="7"/>
      <c r="I66" s="7"/>
      <c r="J66" s="7"/>
    </row>
    <row r="67" spans="1:10" ht="20.25">
      <c r="A67" s="26"/>
      <c r="B67" s="26"/>
      <c r="C67" s="27"/>
      <c r="D67" s="27"/>
      <c r="E67" s="141"/>
      <c r="F67" s="7"/>
      <c r="G67" s="7"/>
      <c r="H67" s="7"/>
      <c r="I67" s="7"/>
      <c r="J67" s="7"/>
    </row>
    <row r="68" spans="1:10" ht="20.25">
      <c r="A68" s="26"/>
      <c r="B68" s="26"/>
      <c r="C68" s="27"/>
      <c r="D68" s="27"/>
      <c r="E68" s="141"/>
      <c r="F68" s="7"/>
      <c r="G68" s="7"/>
      <c r="H68" s="7"/>
      <c r="I68" s="7"/>
      <c r="J68" s="7"/>
    </row>
    <row r="69" spans="1:10" ht="20.25">
      <c r="A69" s="26"/>
      <c r="B69" s="26"/>
      <c r="C69" s="27"/>
      <c r="D69" s="27"/>
      <c r="E69" s="141"/>
      <c r="F69" s="7"/>
      <c r="G69" s="7"/>
      <c r="H69" s="7"/>
      <c r="I69" s="7"/>
      <c r="J69" s="7"/>
    </row>
    <row r="70" spans="1:10" ht="20.25">
      <c r="A70" s="26"/>
      <c r="B70" s="26"/>
      <c r="C70" s="27"/>
      <c r="D70" s="27"/>
      <c r="E70" s="141"/>
      <c r="F70" s="7"/>
      <c r="G70" s="7"/>
      <c r="H70" s="7"/>
      <c r="I70" s="7"/>
      <c r="J70" s="7"/>
    </row>
    <row r="71" spans="1:10" ht="20.25">
      <c r="A71" s="26"/>
      <c r="B71" s="26"/>
      <c r="C71" s="27"/>
      <c r="D71" s="27"/>
      <c r="E71" s="141"/>
      <c r="F71" s="7"/>
      <c r="G71" s="7"/>
      <c r="H71" s="7"/>
      <c r="I71" s="7"/>
      <c r="J71" s="7"/>
    </row>
    <row r="72" spans="1:10" ht="20.25">
      <c r="A72" s="26"/>
      <c r="B72" s="26"/>
      <c r="C72" s="27"/>
      <c r="D72" s="27"/>
      <c r="E72" s="141"/>
      <c r="F72" s="7"/>
      <c r="G72" s="7"/>
      <c r="H72" s="7"/>
      <c r="I72" s="7"/>
      <c r="J72" s="7"/>
    </row>
    <row r="73" spans="1:10" ht="20.25">
      <c r="A73" s="26"/>
      <c r="B73" s="26"/>
      <c r="C73" s="27"/>
      <c r="D73" s="27"/>
      <c r="E73" s="141"/>
      <c r="F73" s="7"/>
      <c r="G73" s="7"/>
      <c r="H73" s="7"/>
      <c r="I73" s="7"/>
      <c r="J73" s="7"/>
    </row>
    <row r="74" spans="1:10" ht="20.25">
      <c r="A74" s="26"/>
      <c r="B74" s="26"/>
      <c r="C74" s="27"/>
      <c r="D74" s="27"/>
      <c r="E74" s="141"/>
      <c r="F74" s="7"/>
      <c r="G74" s="7"/>
      <c r="H74" s="7"/>
      <c r="I74" s="7"/>
      <c r="J74" s="7"/>
    </row>
    <row r="75" spans="1:10" ht="20.25">
      <c r="A75" s="26"/>
      <c r="B75" s="26"/>
      <c r="C75" s="27"/>
      <c r="D75" s="27"/>
      <c r="E75" s="141"/>
      <c r="F75" s="7"/>
      <c r="G75" s="7"/>
      <c r="H75" s="7"/>
      <c r="I75" s="7"/>
      <c r="J75" s="7"/>
    </row>
    <row r="76" spans="1:10" ht="20.25">
      <c r="A76" s="26"/>
      <c r="B76" s="26"/>
      <c r="C76" s="27"/>
      <c r="D76" s="27"/>
      <c r="E76" s="141"/>
      <c r="F76" s="7"/>
      <c r="G76" s="7"/>
      <c r="H76" s="7"/>
      <c r="I76" s="7"/>
      <c r="J76" s="7"/>
    </row>
    <row r="77" spans="1:10" ht="20.25">
      <c r="A77" s="26"/>
      <c r="B77" s="26"/>
      <c r="C77" s="27"/>
      <c r="D77" s="27"/>
      <c r="E77" s="141"/>
      <c r="F77" s="7"/>
      <c r="G77" s="7"/>
      <c r="H77" s="7"/>
      <c r="I77" s="7"/>
      <c r="J77" s="7"/>
    </row>
    <row r="78" spans="1:10" ht="20.25">
      <c r="A78" s="26"/>
      <c r="B78" s="26"/>
      <c r="C78" s="27"/>
      <c r="D78" s="27"/>
      <c r="E78" s="141"/>
      <c r="F78" s="7"/>
      <c r="G78" s="7"/>
      <c r="H78" s="7"/>
      <c r="I78" s="7"/>
      <c r="J78" s="7"/>
    </row>
    <row r="79" spans="1:10" ht="20.25">
      <c r="A79" s="26"/>
      <c r="B79" s="26"/>
      <c r="C79" s="27"/>
      <c r="D79" s="27"/>
      <c r="E79" s="141"/>
      <c r="F79" s="7"/>
      <c r="G79" s="7"/>
      <c r="H79" s="7"/>
      <c r="I79" s="7"/>
      <c r="J79" s="7"/>
    </row>
    <row r="80" spans="1:10" s="120" customFormat="1" ht="20.25">
      <c r="A80" s="121"/>
      <c r="B80" s="121"/>
      <c r="C80" s="122"/>
      <c r="D80" s="122"/>
      <c r="E80" s="143"/>
    </row>
    <row r="81" spans="1:5" s="120" customFormat="1" ht="20.25">
      <c r="A81" s="121"/>
      <c r="B81" s="121"/>
      <c r="C81" s="122"/>
      <c r="D81" s="122"/>
      <c r="E81" s="143"/>
    </row>
    <row r="82" spans="1:5" s="120" customFormat="1" ht="20.25">
      <c r="A82" s="121"/>
      <c r="B82" s="121"/>
      <c r="C82" s="122"/>
      <c r="D82" s="122"/>
      <c r="E82" s="143"/>
    </row>
    <row r="83" spans="1:5" s="120" customFormat="1" ht="20.25">
      <c r="A83" s="121"/>
      <c r="B83" s="121"/>
      <c r="C83" s="122"/>
      <c r="D83" s="122"/>
      <c r="E83" s="143"/>
    </row>
    <row r="84" spans="1:5" s="120" customFormat="1" ht="20.25">
      <c r="A84" s="121"/>
      <c r="B84" s="121"/>
      <c r="C84" s="122"/>
      <c r="D84" s="122"/>
      <c r="E84" s="143"/>
    </row>
    <row r="85" spans="1:5" s="120" customFormat="1" ht="20.25">
      <c r="A85" s="121"/>
      <c r="B85" s="121"/>
      <c r="C85" s="122"/>
      <c r="D85" s="122"/>
      <c r="E85" s="143"/>
    </row>
    <row r="86" spans="1:5" s="120" customFormat="1" ht="20.25">
      <c r="A86" s="121"/>
      <c r="B86" s="121"/>
      <c r="C86" s="122"/>
      <c r="D86" s="122"/>
      <c r="E86" s="143"/>
    </row>
    <row r="87" spans="1:5" s="120" customFormat="1" ht="20.25">
      <c r="A87" s="121"/>
      <c r="B87" s="121"/>
      <c r="C87" s="122"/>
      <c r="D87" s="122"/>
      <c r="E87" s="143"/>
    </row>
    <row r="88" spans="1:5" s="120" customFormat="1" ht="20.25">
      <c r="A88" s="121"/>
      <c r="B88" s="121"/>
      <c r="C88" s="122"/>
      <c r="D88" s="122"/>
      <c r="E88" s="143"/>
    </row>
    <row r="89" spans="1:5" s="120" customFormat="1" ht="20.25">
      <c r="A89" s="121"/>
      <c r="B89" s="121"/>
      <c r="C89" s="122"/>
      <c r="D89" s="122"/>
      <c r="E89" s="143"/>
    </row>
    <row r="90" spans="1:5" s="120" customFormat="1" ht="20.25">
      <c r="A90" s="121"/>
      <c r="B90" s="121"/>
      <c r="C90" s="122"/>
      <c r="D90" s="122"/>
      <c r="E90" s="143"/>
    </row>
    <row r="91" spans="1:5" s="120" customFormat="1" ht="20.25">
      <c r="A91" s="121"/>
      <c r="B91" s="121"/>
      <c r="C91" s="122"/>
      <c r="D91" s="122"/>
      <c r="E91" s="143"/>
    </row>
    <row r="92" spans="1:5" s="120" customFormat="1" ht="20.25">
      <c r="A92" s="121"/>
      <c r="B92" s="121"/>
      <c r="C92" s="122"/>
      <c r="D92" s="122"/>
      <c r="E92" s="143"/>
    </row>
    <row r="93" spans="1:5" s="120" customFormat="1" ht="20.25">
      <c r="A93" s="121"/>
      <c r="B93" s="121"/>
      <c r="C93" s="122"/>
      <c r="D93" s="122"/>
      <c r="E93" s="143"/>
    </row>
    <row r="94" spans="1:5" s="120" customFormat="1" ht="20.25">
      <c r="A94" s="121"/>
      <c r="B94" s="121"/>
      <c r="C94" s="122"/>
      <c r="D94" s="122"/>
      <c r="E94" s="143"/>
    </row>
    <row r="95" spans="1:5" s="120" customFormat="1" ht="20.25">
      <c r="A95" s="121"/>
      <c r="B95" s="121"/>
      <c r="C95" s="122"/>
      <c r="D95" s="122"/>
      <c r="E95" s="143"/>
    </row>
    <row r="96" spans="1:5" s="120" customFormat="1" ht="20.25">
      <c r="A96" s="121"/>
      <c r="B96" s="121"/>
      <c r="C96" s="122"/>
      <c r="D96" s="122"/>
      <c r="E96" s="143"/>
    </row>
    <row r="97" spans="1:5" s="120" customFormat="1" ht="20.25">
      <c r="A97" s="121"/>
      <c r="B97" s="121"/>
      <c r="C97" s="122"/>
      <c r="D97" s="122"/>
      <c r="E97" s="143"/>
    </row>
    <row r="98" spans="1:5" s="120" customFormat="1" ht="20.25">
      <c r="A98" s="121"/>
      <c r="B98" s="121"/>
      <c r="C98" s="122"/>
      <c r="D98" s="122"/>
      <c r="E98" s="143"/>
    </row>
    <row r="99" spans="1:5" s="120" customFormat="1" ht="20.25">
      <c r="A99" s="121"/>
      <c r="B99" s="121"/>
      <c r="C99" s="122"/>
      <c r="D99" s="122"/>
      <c r="E99" s="143"/>
    </row>
    <row r="100" spans="1:5" s="120" customFormat="1" ht="20.25">
      <c r="A100" s="121"/>
      <c r="B100" s="121"/>
      <c r="C100" s="122"/>
      <c r="D100" s="122"/>
      <c r="E100" s="143"/>
    </row>
    <row r="101" spans="1:5" s="120" customFormat="1" ht="20.25">
      <c r="A101" s="121"/>
      <c r="B101" s="121"/>
      <c r="C101" s="122"/>
      <c r="D101" s="122"/>
      <c r="E101" s="143"/>
    </row>
    <row r="102" spans="1:5" s="120" customFormat="1" ht="20.25">
      <c r="A102" s="121"/>
      <c r="B102" s="121"/>
      <c r="C102" s="122"/>
      <c r="D102" s="122"/>
      <c r="E102" s="143"/>
    </row>
    <row r="103" spans="1:5" s="120" customFormat="1" ht="20.25">
      <c r="A103" s="121"/>
      <c r="B103" s="121"/>
      <c r="C103" s="122"/>
      <c r="D103" s="122"/>
      <c r="E103" s="143"/>
    </row>
    <row r="104" spans="1:5" s="120" customFormat="1" ht="20.25">
      <c r="A104" s="121"/>
      <c r="B104" s="121"/>
      <c r="C104" s="122"/>
      <c r="D104" s="122"/>
      <c r="E104" s="143"/>
    </row>
    <row r="105" spans="1:5" s="120" customFormat="1" ht="20.25">
      <c r="A105" s="121"/>
      <c r="B105" s="121"/>
      <c r="C105" s="122"/>
      <c r="D105" s="122"/>
      <c r="E105" s="143"/>
    </row>
    <row r="106" spans="1:5" s="120" customFormat="1" ht="20.25">
      <c r="A106" s="121"/>
      <c r="B106" s="121"/>
      <c r="C106" s="122"/>
      <c r="D106" s="122"/>
      <c r="E106" s="143"/>
    </row>
    <row r="107" spans="1:5" s="120" customFormat="1" ht="20.25">
      <c r="A107" s="121"/>
      <c r="B107" s="121"/>
      <c r="C107" s="122"/>
      <c r="D107" s="122"/>
      <c r="E107" s="143"/>
    </row>
    <row r="108" spans="1:5" s="120" customFormat="1" ht="20.25">
      <c r="A108" s="121"/>
      <c r="B108" s="121"/>
      <c r="C108" s="122"/>
      <c r="D108" s="122"/>
      <c r="E108" s="143"/>
    </row>
    <row r="109" spans="1:5" s="120" customFormat="1" ht="20.25">
      <c r="A109" s="121"/>
      <c r="B109" s="121"/>
      <c r="C109" s="122"/>
      <c r="D109" s="122"/>
      <c r="E109" s="143"/>
    </row>
    <row r="110" spans="1:5" s="120" customFormat="1" ht="20.25">
      <c r="A110" s="121"/>
      <c r="B110" s="121"/>
      <c r="C110" s="122"/>
      <c r="D110" s="122"/>
      <c r="E110" s="143"/>
    </row>
    <row r="111" spans="1:5" s="120" customFormat="1" ht="20.25">
      <c r="A111" s="121"/>
      <c r="B111" s="121"/>
      <c r="C111" s="122"/>
      <c r="D111" s="122"/>
      <c r="E111" s="143"/>
    </row>
    <row r="112" spans="1:5" s="120" customFormat="1" ht="20.25">
      <c r="A112" s="121"/>
      <c r="B112" s="121"/>
      <c r="C112" s="122"/>
      <c r="D112" s="122"/>
      <c r="E112" s="143"/>
    </row>
    <row r="113" spans="1:5" s="120" customFormat="1" ht="20.25">
      <c r="A113" s="121"/>
      <c r="B113" s="121"/>
      <c r="C113" s="122"/>
      <c r="D113" s="122"/>
      <c r="E113" s="143"/>
    </row>
    <row r="114" spans="1:5" s="120" customFormat="1" ht="20.25">
      <c r="A114" s="121"/>
      <c r="B114" s="121"/>
      <c r="C114" s="122"/>
      <c r="D114" s="122"/>
      <c r="E114" s="143"/>
    </row>
    <row r="115" spans="1:5" s="120" customFormat="1" ht="20.25">
      <c r="A115" s="121"/>
      <c r="B115" s="121"/>
      <c r="C115" s="122"/>
      <c r="D115" s="122"/>
      <c r="E115" s="143"/>
    </row>
    <row r="116" spans="1:5" s="120" customFormat="1" ht="20.25">
      <c r="A116" s="121"/>
      <c r="B116" s="121"/>
      <c r="C116" s="122"/>
      <c r="D116" s="122"/>
      <c r="E116" s="143"/>
    </row>
    <row r="117" spans="1:5" s="120" customFormat="1" ht="20.25">
      <c r="A117" s="121"/>
      <c r="B117" s="121"/>
      <c r="C117" s="122"/>
      <c r="D117" s="122"/>
      <c r="E117" s="143"/>
    </row>
    <row r="118" spans="1:5" s="120" customFormat="1" ht="20.25">
      <c r="A118" s="121"/>
      <c r="B118" s="121"/>
      <c r="C118" s="122"/>
      <c r="D118" s="122"/>
      <c r="E118" s="143"/>
    </row>
    <row r="119" spans="1:5" s="120" customFormat="1" ht="20.25">
      <c r="A119" s="121"/>
      <c r="B119" s="121"/>
      <c r="C119" s="122"/>
      <c r="D119" s="122"/>
      <c r="E119" s="143"/>
    </row>
    <row r="120" spans="1:5" s="120" customFormat="1" ht="20.25">
      <c r="A120" s="121"/>
      <c r="B120" s="121"/>
      <c r="C120" s="122"/>
      <c r="D120" s="122"/>
      <c r="E120" s="143"/>
    </row>
    <row r="121" spans="1:5" s="120" customFormat="1" ht="20.25">
      <c r="A121" s="121"/>
      <c r="B121" s="121"/>
      <c r="C121" s="122"/>
      <c r="D121" s="122"/>
      <c r="E121" s="143"/>
    </row>
    <row r="122" spans="1:5" s="120" customFormat="1" ht="20.25">
      <c r="A122" s="121"/>
      <c r="B122" s="121"/>
      <c r="C122" s="122"/>
      <c r="D122" s="122"/>
      <c r="E122" s="143"/>
    </row>
    <row r="123" spans="1:5" s="120" customFormat="1" ht="20.25">
      <c r="A123" s="121"/>
      <c r="B123" s="121"/>
      <c r="C123" s="122"/>
      <c r="D123" s="122"/>
      <c r="E123" s="143"/>
    </row>
    <row r="124" spans="1:5" s="120" customFormat="1" ht="20.25">
      <c r="A124" s="121"/>
      <c r="B124" s="121"/>
      <c r="C124" s="122"/>
      <c r="D124" s="122"/>
      <c r="E124" s="143"/>
    </row>
    <row r="125" spans="1:5" s="120" customFormat="1" ht="20.25">
      <c r="A125" s="121"/>
      <c r="B125" s="121"/>
      <c r="C125" s="122"/>
      <c r="D125" s="122"/>
      <c r="E125" s="143"/>
    </row>
    <row r="126" spans="1:5" s="120" customFormat="1" ht="20.25">
      <c r="A126" s="121"/>
      <c r="B126" s="121"/>
      <c r="C126" s="122"/>
      <c r="D126" s="122"/>
      <c r="E126" s="143"/>
    </row>
    <row r="127" spans="1:5" s="120" customFormat="1" ht="20.25">
      <c r="A127" s="121"/>
      <c r="B127" s="121"/>
      <c r="C127" s="122"/>
      <c r="D127" s="122"/>
      <c r="E127" s="143"/>
    </row>
    <row r="128" spans="1:5" s="120" customFormat="1" ht="20.25">
      <c r="A128" s="121"/>
      <c r="B128" s="121"/>
      <c r="C128" s="122"/>
      <c r="D128" s="122"/>
      <c r="E128" s="143"/>
    </row>
    <row r="129" spans="1:5" s="120" customFormat="1" ht="20.25">
      <c r="A129" s="121"/>
      <c r="B129" s="121"/>
      <c r="C129" s="122"/>
      <c r="D129" s="122"/>
      <c r="E129" s="143"/>
    </row>
    <row r="130" spans="1:5" s="120" customFormat="1" ht="20.25">
      <c r="A130" s="121"/>
      <c r="B130" s="121"/>
      <c r="C130" s="122"/>
      <c r="D130" s="122"/>
      <c r="E130" s="143"/>
    </row>
    <row r="131" spans="1:5" s="120" customFormat="1" ht="20.25">
      <c r="A131" s="121"/>
      <c r="B131" s="121"/>
      <c r="C131" s="122"/>
      <c r="D131" s="122"/>
      <c r="E131" s="143"/>
    </row>
    <row r="132" spans="1:5" s="120" customFormat="1" ht="20.25">
      <c r="A132" s="121"/>
      <c r="B132" s="121"/>
      <c r="C132" s="122"/>
      <c r="D132" s="122"/>
      <c r="E132" s="143"/>
    </row>
    <row r="133" spans="1:5" s="120" customFormat="1" ht="20.25">
      <c r="A133" s="121"/>
      <c r="B133" s="121"/>
      <c r="C133" s="122"/>
      <c r="D133" s="122"/>
      <c r="E133" s="143"/>
    </row>
    <row r="134" spans="1:5" s="120" customFormat="1" ht="20.25">
      <c r="A134" s="121"/>
      <c r="B134" s="121"/>
      <c r="C134" s="122"/>
      <c r="D134" s="122"/>
      <c r="E134" s="143"/>
    </row>
    <row r="135" spans="1:5" s="120" customFormat="1" ht="20.25">
      <c r="A135" s="121"/>
      <c r="B135" s="121"/>
      <c r="C135" s="122"/>
      <c r="D135" s="122"/>
      <c r="E135" s="143"/>
    </row>
    <row r="136" spans="1:5" s="120" customFormat="1" ht="20.25">
      <c r="A136" s="121"/>
      <c r="B136" s="121"/>
      <c r="C136" s="122"/>
      <c r="D136" s="122"/>
      <c r="E136" s="143"/>
    </row>
    <row r="137" spans="1:5" s="120" customFormat="1" ht="20.25">
      <c r="A137" s="121"/>
      <c r="B137" s="121"/>
      <c r="C137" s="122"/>
      <c r="D137" s="122"/>
      <c r="E137" s="143"/>
    </row>
    <row r="138" spans="1:5" s="120" customFormat="1" ht="20.25">
      <c r="A138" s="121"/>
      <c r="B138" s="121"/>
      <c r="C138" s="122"/>
      <c r="D138" s="122"/>
      <c r="E138" s="143"/>
    </row>
    <row r="139" spans="1:5" s="120" customFormat="1" ht="20.25">
      <c r="A139" s="121"/>
      <c r="B139" s="121"/>
      <c r="C139" s="122"/>
      <c r="D139" s="122"/>
      <c r="E139" s="143"/>
    </row>
    <row r="140" spans="1:5" s="120" customFormat="1" ht="20.25">
      <c r="A140" s="121"/>
      <c r="B140" s="121"/>
      <c r="C140" s="122"/>
      <c r="D140" s="122"/>
      <c r="E140" s="143"/>
    </row>
    <row r="141" spans="1:5" s="120" customFormat="1" ht="20.25">
      <c r="A141" s="121"/>
      <c r="B141" s="121"/>
      <c r="C141" s="122"/>
      <c r="D141" s="122"/>
      <c r="E141" s="143"/>
    </row>
    <row r="142" spans="1:5" s="120" customFormat="1" ht="20.25">
      <c r="A142" s="121"/>
      <c r="B142" s="121"/>
      <c r="C142" s="122"/>
      <c r="D142" s="122"/>
      <c r="E142" s="143"/>
    </row>
    <row r="143" spans="1:5" s="120" customFormat="1" ht="20.25">
      <c r="A143" s="121"/>
      <c r="B143" s="121"/>
      <c r="C143" s="122"/>
      <c r="D143" s="122"/>
      <c r="E143" s="143"/>
    </row>
    <row r="144" spans="1:5" s="120" customFormat="1" ht="20.25">
      <c r="A144" s="121"/>
      <c r="B144" s="121"/>
      <c r="C144" s="122"/>
      <c r="D144" s="122"/>
      <c r="E144" s="143"/>
    </row>
    <row r="145" spans="1:5" s="120" customFormat="1" ht="20.25">
      <c r="A145" s="121"/>
      <c r="B145" s="121"/>
      <c r="C145" s="122"/>
      <c r="D145" s="122"/>
      <c r="E145" s="143"/>
    </row>
    <row r="146" spans="1:5" s="120" customFormat="1" ht="20.25">
      <c r="A146" s="121"/>
      <c r="B146" s="121"/>
      <c r="C146" s="122"/>
      <c r="D146" s="122"/>
      <c r="E146" s="143"/>
    </row>
    <row r="147" spans="1:5" s="120" customFormat="1" ht="20.25">
      <c r="A147" s="121"/>
      <c r="B147" s="121"/>
      <c r="C147" s="122"/>
      <c r="D147" s="122"/>
      <c r="E147" s="143"/>
    </row>
    <row r="148" spans="1:5" s="120" customFormat="1" ht="20.25">
      <c r="A148" s="121"/>
      <c r="B148" s="121"/>
      <c r="C148" s="122"/>
      <c r="D148" s="122"/>
      <c r="E148" s="143"/>
    </row>
    <row r="149" spans="1:5" s="120" customFormat="1" ht="20.25">
      <c r="A149" s="121"/>
      <c r="B149" s="121"/>
      <c r="C149" s="122"/>
      <c r="D149" s="122"/>
      <c r="E149" s="143"/>
    </row>
    <row r="150" spans="1:5" s="120" customFormat="1" ht="20.25">
      <c r="A150" s="121"/>
      <c r="B150" s="121"/>
      <c r="C150" s="122"/>
      <c r="D150" s="122"/>
      <c r="E150" s="143"/>
    </row>
    <row r="151" spans="1:5" s="120" customFormat="1" ht="20.25">
      <c r="A151" s="121"/>
      <c r="B151" s="121"/>
      <c r="C151" s="122"/>
      <c r="D151" s="122"/>
      <c r="E151" s="143"/>
    </row>
    <row r="152" spans="1:5" s="120" customFormat="1" ht="20.25">
      <c r="A152" s="121"/>
      <c r="B152" s="121"/>
      <c r="C152" s="122"/>
      <c r="D152" s="122"/>
      <c r="E152" s="143"/>
    </row>
    <row r="153" spans="1:5" s="120" customFormat="1" ht="20.25">
      <c r="A153" s="121"/>
      <c r="B153" s="121"/>
      <c r="C153" s="122"/>
      <c r="D153" s="122"/>
      <c r="E153" s="143"/>
    </row>
    <row r="154" spans="1:5" s="120" customFormat="1" ht="20.25">
      <c r="A154" s="121"/>
      <c r="B154" s="121"/>
      <c r="C154" s="122"/>
      <c r="D154" s="122"/>
      <c r="E154" s="143"/>
    </row>
    <row r="155" spans="1:5" s="120" customFormat="1" ht="20.25">
      <c r="A155" s="121"/>
      <c r="B155" s="121"/>
      <c r="C155" s="122"/>
      <c r="D155" s="122"/>
      <c r="E155" s="143"/>
    </row>
    <row r="156" spans="1:5" s="120" customFormat="1" ht="20.25">
      <c r="A156" s="121"/>
      <c r="B156" s="121"/>
      <c r="C156" s="122"/>
      <c r="D156" s="122"/>
      <c r="E156" s="143"/>
    </row>
    <row r="157" spans="1:5" s="120" customFormat="1" ht="20.25">
      <c r="A157" s="121"/>
      <c r="B157" s="121"/>
      <c r="C157" s="122"/>
      <c r="D157" s="122"/>
      <c r="E157" s="143"/>
    </row>
    <row r="158" spans="1:5" s="120" customFormat="1" ht="20.25">
      <c r="A158" s="121"/>
      <c r="B158" s="121"/>
      <c r="C158" s="122"/>
      <c r="D158" s="122"/>
      <c r="E158" s="143"/>
    </row>
    <row r="159" spans="1:5" s="120" customFormat="1" ht="20.25">
      <c r="A159" s="121"/>
      <c r="B159" s="121"/>
      <c r="C159" s="122"/>
      <c r="D159" s="122"/>
      <c r="E159" s="143"/>
    </row>
    <row r="160" spans="1:5" s="120" customFormat="1" ht="20.25">
      <c r="A160" s="121"/>
      <c r="B160" s="121"/>
      <c r="C160" s="122"/>
      <c r="D160" s="122"/>
      <c r="E160" s="143"/>
    </row>
    <row r="161" spans="1:5" s="120" customFormat="1" ht="20.25">
      <c r="A161" s="121"/>
      <c r="B161" s="121"/>
      <c r="C161" s="122"/>
      <c r="D161" s="122"/>
      <c r="E161" s="143"/>
    </row>
    <row r="162" spans="1:5" s="120" customFormat="1" ht="20.25">
      <c r="A162" s="121"/>
      <c r="B162" s="121"/>
      <c r="C162" s="122"/>
      <c r="D162" s="122"/>
      <c r="E162" s="143"/>
    </row>
    <row r="163" spans="1:5" s="120" customFormat="1" ht="20.25">
      <c r="A163" s="121"/>
      <c r="B163" s="121"/>
      <c r="C163" s="122"/>
      <c r="D163" s="122"/>
      <c r="E163" s="143"/>
    </row>
    <row r="164" spans="1:5" s="120" customFormat="1" ht="20.25">
      <c r="A164" s="121"/>
      <c r="B164" s="121"/>
      <c r="C164" s="122"/>
      <c r="D164" s="122"/>
      <c r="E164" s="143"/>
    </row>
    <row r="165" spans="1:5" s="120" customFormat="1" ht="20.25">
      <c r="A165" s="121"/>
      <c r="B165" s="121"/>
      <c r="C165" s="122"/>
      <c r="D165" s="122"/>
      <c r="E165" s="143"/>
    </row>
    <row r="166" spans="1:5" s="120" customFormat="1" ht="20.25">
      <c r="A166" s="121"/>
      <c r="B166" s="121"/>
      <c r="C166" s="122"/>
      <c r="D166" s="122"/>
      <c r="E166" s="143"/>
    </row>
    <row r="167" spans="1:5" s="120" customFormat="1" ht="20.25">
      <c r="A167" s="121"/>
      <c r="B167" s="121"/>
      <c r="C167" s="122"/>
      <c r="D167" s="122"/>
      <c r="E167" s="143"/>
    </row>
    <row r="168" spans="1:5" s="120" customFormat="1" ht="20.25">
      <c r="A168" s="121"/>
      <c r="B168" s="121"/>
      <c r="C168" s="122"/>
      <c r="D168" s="122"/>
      <c r="E168" s="143"/>
    </row>
    <row r="169" spans="1:5" s="120" customFormat="1" ht="20.25">
      <c r="A169" s="121"/>
      <c r="B169" s="121"/>
      <c r="C169" s="122"/>
      <c r="D169" s="122"/>
      <c r="E169" s="143"/>
    </row>
    <row r="170" spans="1:5" s="120" customFormat="1" ht="20.25">
      <c r="A170" s="121"/>
      <c r="B170" s="121"/>
      <c r="C170" s="122"/>
      <c r="D170" s="122"/>
      <c r="E170" s="143"/>
    </row>
    <row r="171" spans="1:5" s="120" customFormat="1" ht="20.25">
      <c r="A171" s="121"/>
      <c r="B171" s="121"/>
      <c r="C171" s="122"/>
      <c r="D171" s="122"/>
      <c r="E171" s="143"/>
    </row>
    <row r="172" spans="1:5" s="120" customFormat="1" ht="20.25">
      <c r="A172" s="121"/>
      <c r="B172" s="121"/>
      <c r="C172" s="122"/>
      <c r="D172" s="122"/>
      <c r="E172" s="143"/>
    </row>
    <row r="173" spans="1:5" s="120" customFormat="1" ht="20.25">
      <c r="A173" s="121"/>
      <c r="B173" s="121"/>
      <c r="C173" s="122"/>
      <c r="D173" s="122"/>
      <c r="E173" s="143"/>
    </row>
    <row r="174" spans="1:5" s="120" customFormat="1" ht="20.25">
      <c r="A174" s="121"/>
      <c r="B174" s="121"/>
      <c r="C174" s="122"/>
      <c r="D174" s="122"/>
      <c r="E174" s="143"/>
    </row>
    <row r="175" spans="1:5" s="120" customFormat="1" ht="20.25">
      <c r="A175" s="121"/>
      <c r="B175" s="121"/>
      <c r="C175" s="122"/>
      <c r="D175" s="122"/>
      <c r="E175" s="143"/>
    </row>
    <row r="176" spans="1:5" s="120" customFormat="1" ht="20.25">
      <c r="A176" s="121"/>
      <c r="B176" s="121"/>
      <c r="C176" s="122"/>
      <c r="D176" s="122"/>
      <c r="E176" s="143"/>
    </row>
    <row r="177" spans="1:5" s="120" customFormat="1" ht="20.25">
      <c r="A177" s="121"/>
      <c r="B177" s="121"/>
      <c r="C177" s="122"/>
      <c r="D177" s="122"/>
      <c r="E177" s="143"/>
    </row>
    <row r="178" spans="1:5" s="120" customFormat="1" ht="20.25">
      <c r="A178" s="121"/>
      <c r="B178" s="121"/>
      <c r="C178" s="122"/>
      <c r="D178" s="122"/>
      <c r="E178" s="143"/>
    </row>
    <row r="179" spans="1:5" s="120" customFormat="1" ht="20.25">
      <c r="A179" s="121"/>
      <c r="B179" s="121"/>
      <c r="C179" s="122"/>
      <c r="D179" s="122"/>
      <c r="E179" s="143"/>
    </row>
    <row r="180" spans="1:5" s="120" customFormat="1" ht="20.25">
      <c r="A180" s="121"/>
      <c r="B180" s="121"/>
      <c r="C180" s="122"/>
      <c r="D180" s="122"/>
      <c r="E180" s="143"/>
    </row>
    <row r="181" spans="1:5" s="120" customFormat="1" ht="20.25">
      <c r="A181" s="121"/>
      <c r="B181" s="121"/>
      <c r="C181" s="122"/>
      <c r="D181" s="122"/>
      <c r="E181" s="143"/>
    </row>
    <row r="182" spans="1:5" s="120" customFormat="1" ht="20.25">
      <c r="A182" s="121"/>
      <c r="B182" s="121"/>
      <c r="C182" s="122"/>
      <c r="D182" s="122"/>
      <c r="E182" s="143"/>
    </row>
    <row r="183" spans="1:5" s="120" customFormat="1" ht="20.25">
      <c r="A183" s="121"/>
      <c r="B183" s="121"/>
      <c r="C183" s="122"/>
      <c r="D183" s="122"/>
      <c r="E183" s="143"/>
    </row>
    <row r="184" spans="1:5" s="120" customFormat="1" ht="20.25">
      <c r="A184" s="121"/>
      <c r="B184" s="121"/>
      <c r="C184" s="122"/>
      <c r="D184" s="122"/>
      <c r="E184" s="143"/>
    </row>
    <row r="185" spans="1:5" s="120" customFormat="1" ht="20.25">
      <c r="A185" s="121"/>
      <c r="B185" s="121"/>
      <c r="C185" s="122"/>
      <c r="D185" s="122"/>
      <c r="E185" s="143"/>
    </row>
    <row r="186" spans="1:5" s="120" customFormat="1" ht="20.25">
      <c r="A186" s="121"/>
      <c r="B186" s="121"/>
      <c r="C186" s="122"/>
      <c r="D186" s="122"/>
      <c r="E186" s="143"/>
    </row>
    <row r="187" spans="1:5" s="120" customFormat="1" ht="20.25">
      <c r="A187" s="121"/>
      <c r="B187" s="121"/>
      <c r="C187" s="122"/>
      <c r="D187" s="122"/>
      <c r="E187" s="143"/>
    </row>
    <row r="188" spans="1:5" s="120" customFormat="1" ht="20.25">
      <c r="A188" s="121"/>
      <c r="B188" s="121"/>
      <c r="C188" s="122"/>
      <c r="D188" s="122"/>
      <c r="E188" s="143"/>
    </row>
    <row r="189" spans="1:5" s="120" customFormat="1" ht="20.25">
      <c r="A189" s="121"/>
      <c r="B189" s="121"/>
      <c r="C189" s="122"/>
      <c r="D189" s="122"/>
      <c r="E189" s="143"/>
    </row>
    <row r="190" spans="1:5" s="120" customFormat="1" ht="20.25">
      <c r="A190" s="121"/>
      <c r="B190" s="121"/>
      <c r="C190" s="122"/>
      <c r="D190" s="122"/>
      <c r="E190" s="143"/>
    </row>
    <row r="191" spans="1:5" s="120" customFormat="1" ht="20.25">
      <c r="A191" s="121"/>
      <c r="B191" s="121"/>
      <c r="C191" s="122"/>
      <c r="D191" s="122"/>
      <c r="E191" s="143"/>
    </row>
    <row r="192" spans="1:5" s="120" customFormat="1" ht="20.25">
      <c r="A192" s="121"/>
      <c r="B192" s="121"/>
      <c r="C192" s="122"/>
      <c r="D192" s="122"/>
      <c r="E192" s="143"/>
    </row>
    <row r="193" spans="1:5" s="120" customFormat="1" ht="20.25">
      <c r="A193" s="121"/>
      <c r="B193" s="121"/>
      <c r="C193" s="122"/>
      <c r="D193" s="122"/>
      <c r="E193" s="143"/>
    </row>
    <row r="194" spans="1:5" s="120" customFormat="1" ht="20.25">
      <c r="A194" s="121"/>
      <c r="B194" s="121"/>
      <c r="C194" s="122"/>
      <c r="D194" s="122"/>
      <c r="E194" s="143"/>
    </row>
    <row r="195" spans="1:5" s="120" customFormat="1" ht="20.25">
      <c r="A195" s="121"/>
      <c r="B195" s="121"/>
      <c r="C195" s="122"/>
      <c r="D195" s="122"/>
      <c r="E195" s="143"/>
    </row>
    <row r="196" spans="1:5" s="120" customFormat="1" ht="20.25">
      <c r="A196" s="121"/>
      <c r="B196" s="121"/>
      <c r="C196" s="122"/>
      <c r="D196" s="122"/>
      <c r="E196" s="143"/>
    </row>
    <row r="197" spans="1:5" s="120" customFormat="1" ht="20.25">
      <c r="A197" s="121"/>
      <c r="B197" s="121"/>
      <c r="C197" s="122"/>
      <c r="D197" s="122"/>
      <c r="E197" s="143"/>
    </row>
    <row r="198" spans="1:5" s="120" customFormat="1" ht="20.25">
      <c r="A198" s="121"/>
      <c r="B198" s="121"/>
      <c r="C198" s="122"/>
      <c r="D198" s="122"/>
      <c r="E198" s="143"/>
    </row>
    <row r="199" spans="1:5" s="120" customFormat="1" ht="20.25">
      <c r="A199" s="121"/>
      <c r="B199" s="121"/>
      <c r="C199" s="122"/>
      <c r="D199" s="122"/>
      <c r="E199" s="143"/>
    </row>
    <row r="200" spans="1:5" s="120" customFormat="1" ht="20.25">
      <c r="A200" s="121"/>
      <c r="B200" s="121"/>
      <c r="C200" s="122"/>
      <c r="D200" s="122"/>
      <c r="E200" s="143"/>
    </row>
    <row r="201" spans="1:5" s="120" customFormat="1" ht="20.25">
      <c r="A201" s="121"/>
      <c r="B201" s="121"/>
      <c r="C201" s="122"/>
      <c r="D201" s="122"/>
      <c r="E201" s="143"/>
    </row>
    <row r="202" spans="1:5" s="120" customFormat="1" ht="20.25">
      <c r="A202" s="121"/>
      <c r="B202" s="121"/>
      <c r="C202" s="122"/>
      <c r="D202" s="122"/>
      <c r="E202" s="143"/>
    </row>
    <row r="203" spans="1:5" s="120" customFormat="1" ht="20.25">
      <c r="A203" s="121"/>
      <c r="B203" s="121"/>
      <c r="C203" s="122"/>
      <c r="D203" s="122"/>
      <c r="E203" s="143"/>
    </row>
    <row r="204" spans="1:5" s="120" customFormat="1" ht="20.25">
      <c r="A204" s="121"/>
      <c r="B204" s="121"/>
      <c r="C204" s="122"/>
      <c r="D204" s="122"/>
      <c r="E204" s="143"/>
    </row>
    <row r="205" spans="1:5" s="120" customFormat="1" ht="20.25">
      <c r="A205" s="121"/>
      <c r="B205" s="121"/>
      <c r="C205" s="122"/>
      <c r="D205" s="122"/>
      <c r="E205" s="143"/>
    </row>
    <row r="206" spans="1:5" s="120" customFormat="1" ht="20.25">
      <c r="A206" s="121"/>
      <c r="B206" s="121"/>
      <c r="C206" s="122"/>
      <c r="D206" s="122"/>
      <c r="E206" s="143"/>
    </row>
    <row r="207" spans="1:5" s="120" customFormat="1" ht="20.25">
      <c r="A207" s="121"/>
      <c r="B207" s="121"/>
      <c r="C207" s="122"/>
      <c r="D207" s="122"/>
      <c r="E207" s="143"/>
    </row>
    <row r="208" spans="1:5" s="120" customFormat="1" ht="20.25">
      <c r="A208" s="121"/>
      <c r="B208" s="121"/>
      <c r="C208" s="122"/>
      <c r="D208" s="122"/>
      <c r="E208" s="143"/>
    </row>
    <row r="209" spans="1:5" s="120" customFormat="1" ht="20.25">
      <c r="A209" s="121"/>
      <c r="B209" s="121"/>
      <c r="C209" s="122"/>
      <c r="D209" s="122"/>
      <c r="E209" s="143"/>
    </row>
    <row r="210" spans="1:5" s="120" customFormat="1" ht="20.25">
      <c r="A210" s="121"/>
      <c r="B210" s="121"/>
      <c r="C210" s="122"/>
      <c r="D210" s="122"/>
      <c r="E210" s="143"/>
    </row>
    <row r="211" spans="1:5" s="120" customFormat="1" ht="20.25">
      <c r="A211" s="121"/>
      <c r="B211" s="121"/>
      <c r="C211" s="122"/>
      <c r="D211" s="122"/>
      <c r="E211" s="143"/>
    </row>
    <row r="212" spans="1:5" s="120" customFormat="1" ht="20.25">
      <c r="A212" s="121"/>
      <c r="B212" s="121"/>
      <c r="C212" s="122"/>
      <c r="D212" s="122"/>
      <c r="E212" s="143"/>
    </row>
    <row r="213" spans="1:5" s="120" customFormat="1" ht="20.25">
      <c r="A213" s="121"/>
      <c r="B213" s="121"/>
      <c r="C213" s="122"/>
      <c r="D213" s="122"/>
      <c r="E213" s="143"/>
    </row>
    <row r="214" spans="1:5" s="120" customFormat="1" ht="20.25">
      <c r="A214" s="121"/>
      <c r="B214" s="121"/>
      <c r="C214" s="122"/>
      <c r="D214" s="122"/>
      <c r="E214" s="143"/>
    </row>
    <row r="215" spans="1:5" s="120" customFormat="1" ht="20.25">
      <c r="A215" s="121"/>
      <c r="B215" s="121"/>
      <c r="C215" s="122"/>
      <c r="D215" s="122"/>
      <c r="E215" s="143"/>
    </row>
    <row r="216" spans="1:5" s="120" customFormat="1" ht="20.25">
      <c r="A216" s="121"/>
      <c r="B216" s="121"/>
      <c r="C216" s="122"/>
      <c r="D216" s="122"/>
      <c r="E216" s="143"/>
    </row>
    <row r="217" spans="1:5" s="120" customFormat="1" ht="20.25">
      <c r="A217" s="121"/>
      <c r="B217" s="121"/>
      <c r="C217" s="122"/>
      <c r="D217" s="122"/>
      <c r="E217" s="143"/>
    </row>
    <row r="218" spans="1:5" s="120" customFormat="1" ht="20.25">
      <c r="A218" s="121"/>
      <c r="B218" s="121"/>
      <c r="C218" s="122"/>
      <c r="D218" s="122"/>
      <c r="E218" s="143"/>
    </row>
    <row r="219" spans="1:5" s="120" customFormat="1" ht="20.25">
      <c r="A219" s="121"/>
      <c r="B219" s="121"/>
      <c r="C219" s="122"/>
      <c r="D219" s="122"/>
      <c r="E219" s="143"/>
    </row>
    <row r="220" spans="1:5" s="120" customFormat="1" ht="20.25">
      <c r="A220" s="121"/>
      <c r="B220" s="121"/>
      <c r="C220" s="122"/>
      <c r="D220" s="122"/>
      <c r="E220" s="143"/>
    </row>
    <row r="221" spans="1:5" s="120" customFormat="1" ht="20.25">
      <c r="A221" s="121"/>
      <c r="B221" s="121"/>
      <c r="C221" s="122"/>
      <c r="D221" s="122"/>
      <c r="E221" s="143"/>
    </row>
    <row r="222" spans="1:5" s="120" customFormat="1" ht="20.25">
      <c r="A222" s="121"/>
      <c r="B222" s="121"/>
      <c r="C222" s="122"/>
      <c r="D222" s="122"/>
      <c r="E222" s="143"/>
    </row>
    <row r="223" spans="1:5" s="120" customFormat="1" ht="20.25">
      <c r="A223" s="121"/>
      <c r="B223" s="121"/>
      <c r="C223" s="122"/>
      <c r="D223" s="122"/>
      <c r="E223" s="143"/>
    </row>
    <row r="224" spans="1:5" s="120" customFormat="1" ht="20.25">
      <c r="A224" s="121"/>
      <c r="B224" s="121"/>
      <c r="C224" s="122"/>
      <c r="D224" s="122"/>
      <c r="E224" s="143"/>
    </row>
    <row r="225" spans="1:7" s="120" customFormat="1" ht="20.25">
      <c r="A225" s="121"/>
      <c r="B225" s="121"/>
      <c r="C225" s="122"/>
      <c r="D225" s="122"/>
      <c r="E225" s="143"/>
    </row>
    <row r="226" spans="1:7" s="120" customFormat="1" ht="20.25">
      <c r="A226" s="121"/>
      <c r="B226" s="121"/>
      <c r="C226" s="122"/>
      <c r="D226" s="122"/>
      <c r="E226" s="143"/>
    </row>
    <row r="227" spans="1:7" s="120" customFormat="1" ht="20.25">
      <c r="A227" s="121"/>
      <c r="B227" s="121"/>
      <c r="C227" s="122"/>
      <c r="D227" s="122"/>
      <c r="E227" s="143"/>
    </row>
    <row r="228" spans="1:7" s="120" customFormat="1" ht="20.25">
      <c r="A228" s="121"/>
      <c r="B228" s="121"/>
      <c r="C228" s="122"/>
      <c r="D228" s="122"/>
      <c r="E228" s="143"/>
    </row>
    <row r="229" spans="1:7" s="120" customFormat="1" ht="20.25">
      <c r="A229" s="121"/>
      <c r="B229" s="121"/>
      <c r="C229" s="122"/>
      <c r="D229" s="122"/>
      <c r="E229" s="143"/>
    </row>
    <row r="230" spans="1:7" s="120" customFormat="1" ht="20.25">
      <c r="A230" s="121"/>
      <c r="B230" s="121"/>
      <c r="C230" s="122"/>
      <c r="D230" s="122"/>
      <c r="E230" s="143"/>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3" t="s">
        <v>137</v>
      </c>
    </row>
    <row r="238" spans="1:7" ht="21">
      <c r="A238" s="7"/>
      <c r="B238" s="32" t="s">
        <v>138</v>
      </c>
      <c r="C238" s="32" t="s">
        <v>139</v>
      </c>
      <c r="D238" t="s">
        <v>138</v>
      </c>
      <c r="F238" t="s">
        <v>138</v>
      </c>
      <c r="G238" t="e">
        <f>IF(NOT(ISERROR(MATCH(F238,_xlfn.ANCHORARRAY(B249),0))),#REF!&amp;"Por favor no seleccionar los criterios de impacto",F238)</f>
        <v>#REF!</v>
      </c>
    </row>
    <row r="239" spans="1:7" ht="21">
      <c r="A239" s="7"/>
      <c r="B239" s="32" t="s">
        <v>138</v>
      </c>
      <c r="C239" s="32" t="s">
        <v>125</v>
      </c>
      <c r="E239" s="133" t="s">
        <v>139</v>
      </c>
    </row>
    <row r="240" spans="1:7" ht="21">
      <c r="A240" s="7"/>
      <c r="B240" s="32" t="s">
        <v>138</v>
      </c>
      <c r="C240" s="32" t="s">
        <v>128</v>
      </c>
      <c r="E240" s="133" t="s">
        <v>125</v>
      </c>
    </row>
    <row r="241" spans="1:5" ht="21">
      <c r="A241" s="7"/>
      <c r="B241" s="32" t="s">
        <v>138</v>
      </c>
      <c r="C241" s="32" t="s">
        <v>131</v>
      </c>
      <c r="E241" s="133" t="s">
        <v>128</v>
      </c>
    </row>
    <row r="242" spans="1:5" ht="21">
      <c r="A242" s="7"/>
      <c r="B242" s="32" t="s">
        <v>138</v>
      </c>
      <c r="C242" s="32" t="s">
        <v>133</v>
      </c>
      <c r="E242" s="133" t="s">
        <v>131</v>
      </c>
    </row>
    <row r="243" spans="1:5" ht="21">
      <c r="A243" s="7"/>
      <c r="B243" s="32" t="s">
        <v>121</v>
      </c>
      <c r="C243" s="32" t="s">
        <v>47</v>
      </c>
      <c r="E243" s="133" t="s">
        <v>133</v>
      </c>
    </row>
    <row r="244" spans="1:5" ht="21">
      <c r="A244" s="7"/>
      <c r="B244" s="32" t="s">
        <v>121</v>
      </c>
      <c r="C244" s="32" t="s">
        <v>126</v>
      </c>
      <c r="D244" t="s">
        <v>121</v>
      </c>
    </row>
    <row r="245" spans="1:5" ht="21">
      <c r="A245" s="7"/>
      <c r="B245" s="32" t="s">
        <v>121</v>
      </c>
      <c r="C245" s="32" t="s">
        <v>129</v>
      </c>
      <c r="E245" s="133" t="s">
        <v>47</v>
      </c>
    </row>
    <row r="246" spans="1:5" ht="21">
      <c r="A246" s="7"/>
      <c r="B246" s="32" t="s">
        <v>121</v>
      </c>
      <c r="C246" s="32" t="s">
        <v>49</v>
      </c>
      <c r="E246" s="133" t="s">
        <v>126</v>
      </c>
    </row>
    <row r="247" spans="1:5" ht="21">
      <c r="A247" s="7"/>
      <c r="B247" s="32" t="s">
        <v>121</v>
      </c>
      <c r="C247" s="32" t="s">
        <v>50</v>
      </c>
      <c r="E247" s="133" t="s">
        <v>129</v>
      </c>
    </row>
    <row r="248" spans="1:5">
      <c r="A248" s="7"/>
      <c r="B248" s="33"/>
      <c r="C248" s="33"/>
      <c r="E248" s="133" t="s">
        <v>49</v>
      </c>
    </row>
    <row r="249" spans="1:5">
      <c r="A249" s="7"/>
      <c r="B249" s="33" t="str" cm="1">
        <f t="array" ref="B249:B251">_xlfn.UNIQUE(Tabla1[[#All],[Criterios]])</f>
        <v>Criterios</v>
      </c>
      <c r="C249" s="33"/>
      <c r="E249" s="133"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11" t="s">
        <v>140</v>
      </c>
      <c r="C1" s="412"/>
      <c r="D1" s="412"/>
      <c r="E1" s="412"/>
      <c r="F1" s="413"/>
    </row>
    <row r="2" spans="2:11" ht="16.5" thickBot="1">
      <c r="B2" s="36"/>
      <c r="C2" s="36"/>
      <c r="D2" s="36"/>
      <c r="E2" s="36"/>
      <c r="F2" s="36"/>
      <c r="I2" s="148"/>
      <c r="J2" s="165" t="s">
        <v>56</v>
      </c>
      <c r="K2" s="165" t="s">
        <v>57</v>
      </c>
    </row>
    <row r="3" spans="2:11" ht="16.5" thickBot="1">
      <c r="B3" s="414" t="s">
        <v>141</v>
      </c>
      <c r="C3" s="415"/>
      <c r="D3" s="415"/>
      <c r="E3" s="37" t="s">
        <v>142</v>
      </c>
      <c r="F3" s="38" t="s">
        <v>143</v>
      </c>
      <c r="I3" s="164" t="s">
        <v>52</v>
      </c>
      <c r="J3" s="153">
        <v>0.5</v>
      </c>
      <c r="K3" s="153">
        <v>0.45</v>
      </c>
    </row>
    <row r="4" spans="2:11" ht="31.5">
      <c r="B4" s="416" t="s">
        <v>144</v>
      </c>
      <c r="C4" s="418" t="s">
        <v>31</v>
      </c>
      <c r="D4" s="39" t="s">
        <v>52</v>
      </c>
      <c r="E4" s="40" t="s">
        <v>145</v>
      </c>
      <c r="F4" s="41">
        <v>0.25</v>
      </c>
      <c r="I4" s="165" t="s">
        <v>53</v>
      </c>
      <c r="J4" s="153">
        <v>0.4</v>
      </c>
      <c r="K4" s="153">
        <v>0.35</v>
      </c>
    </row>
    <row r="5" spans="2:11" ht="47.25">
      <c r="B5" s="417"/>
      <c r="C5" s="419"/>
      <c r="D5" s="42" t="s">
        <v>53</v>
      </c>
      <c r="E5" s="43" t="s">
        <v>146</v>
      </c>
      <c r="F5" s="44">
        <v>0.15</v>
      </c>
      <c r="I5" s="165" t="s">
        <v>54</v>
      </c>
      <c r="J5" s="153">
        <v>0.35</v>
      </c>
      <c r="K5" s="153">
        <v>0.3</v>
      </c>
    </row>
    <row r="6" spans="2:11" ht="47.25">
      <c r="B6" s="417"/>
      <c r="C6" s="419"/>
      <c r="D6" s="42" t="s">
        <v>54</v>
      </c>
      <c r="E6" s="43" t="s">
        <v>147</v>
      </c>
      <c r="F6" s="44">
        <v>0.1</v>
      </c>
    </row>
    <row r="7" spans="2:11" ht="63">
      <c r="B7" s="417"/>
      <c r="C7" s="419" t="s">
        <v>32</v>
      </c>
      <c r="D7" s="42" t="s">
        <v>56</v>
      </c>
      <c r="E7" s="43" t="s">
        <v>148</v>
      </c>
      <c r="F7" s="44">
        <v>0.25</v>
      </c>
      <c r="G7" s="149"/>
    </row>
    <row r="8" spans="2:11" ht="31.5">
      <c r="B8" s="417"/>
      <c r="C8" s="419"/>
      <c r="D8" s="42" t="s">
        <v>57</v>
      </c>
      <c r="E8" s="43" t="s">
        <v>149</v>
      </c>
      <c r="F8" s="44">
        <v>0.2</v>
      </c>
      <c r="G8" s="149"/>
    </row>
    <row r="9" spans="2:11" ht="47.25">
      <c r="B9" s="417" t="s">
        <v>150</v>
      </c>
      <c r="C9" s="419" t="s">
        <v>34</v>
      </c>
      <c r="D9" s="42" t="s">
        <v>59</v>
      </c>
      <c r="E9" s="43" t="s">
        <v>151</v>
      </c>
      <c r="F9" s="45" t="s">
        <v>152</v>
      </c>
    </row>
    <row r="10" spans="2:11" ht="63">
      <c r="B10" s="417"/>
      <c r="C10" s="419"/>
      <c r="D10" s="42" t="s">
        <v>153</v>
      </c>
      <c r="E10" s="43" t="s">
        <v>154</v>
      </c>
      <c r="F10" s="45" t="s">
        <v>152</v>
      </c>
    </row>
    <row r="11" spans="2:11" ht="47.25">
      <c r="B11" s="417"/>
      <c r="C11" s="419" t="s">
        <v>35</v>
      </c>
      <c r="D11" s="42" t="s">
        <v>62</v>
      </c>
      <c r="E11" s="43" t="s">
        <v>155</v>
      </c>
      <c r="F11" s="45" t="s">
        <v>152</v>
      </c>
    </row>
    <row r="12" spans="2:11" ht="47.25">
      <c r="B12" s="417"/>
      <c r="C12" s="419"/>
      <c r="D12" s="42" t="s">
        <v>63</v>
      </c>
      <c r="E12" s="43" t="s">
        <v>156</v>
      </c>
      <c r="F12" s="45" t="s">
        <v>152</v>
      </c>
    </row>
    <row r="13" spans="2:11" ht="31.5">
      <c r="B13" s="417"/>
      <c r="C13" s="419" t="s">
        <v>36</v>
      </c>
      <c r="D13" s="42" t="s">
        <v>65</v>
      </c>
      <c r="E13" s="43" t="s">
        <v>157</v>
      </c>
      <c r="F13" s="45" t="s">
        <v>152</v>
      </c>
    </row>
    <row r="14" spans="2:11" ht="32.25" thickBot="1">
      <c r="B14" s="420"/>
      <c r="C14" s="421"/>
      <c r="D14" s="46" t="s">
        <v>66</v>
      </c>
      <c r="E14" s="47" t="s">
        <v>158</v>
      </c>
      <c r="F14" s="48" t="s">
        <v>152</v>
      </c>
    </row>
    <row r="15" spans="2:11" ht="49.5" customHeight="1">
      <c r="B15" s="410" t="s">
        <v>159</v>
      </c>
      <c r="C15" s="410"/>
      <c r="D15" s="410"/>
      <c r="E15" s="410"/>
      <c r="F15" s="410"/>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4 Trimestre </vt:lpstr>
      <vt:lpstr>Seguimiento 3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Erica Graterol</cp:lastModifiedBy>
  <dcterms:created xsi:type="dcterms:W3CDTF">2021-04-16T16:11:31Z</dcterms:created>
  <dcterms:modified xsi:type="dcterms:W3CDTF">2022-08-14T22:40:54Z</dcterms:modified>
</cp:coreProperties>
</file>