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21075" windowHeight="9495" firstSheet="14"/>
  </bookViews>
  <sheets>
    <sheet name="TRIBUNAL SUPERIOR" sheetId="1" r:id="rId1"/>
    <sheet name="TRI. EXT DE DOMINIO" sheetId="2" r:id="rId2"/>
    <sheet name="TRIB FONCOLPUERTOS" sheetId="3" r:id="rId3"/>
    <sheet name="TRIB J Y P CONOCIMIENTO" sheetId="4" r:id="rId4"/>
    <sheet name="TRIB J Y P CONTROL GARANT" sheetId="5" r:id="rId5"/>
    <sheet name="PENAL CIRCUITO" sheetId="6" r:id="rId6"/>
    <sheet name="PENAL FUNC. CONOCIMIENTO" sheetId="7" r:id="rId7"/>
    <sheet name="PENAL CIR. FONCOLPUERTOS" sheetId="8" r:id="rId8"/>
    <sheet name="PENAL ESPECIALIZADO" sheetId="9" r:id="rId9"/>
    <sheet name="EXT. DE DOMINIO" sheetId="10" r:id="rId10"/>
    <sheet name="PENAL CIRCUITO MIXTO" sheetId="11" r:id="rId11"/>
    <sheet name="PENAL CIR. ADOL. FUNC. CONOCIMI" sheetId="12" r:id="rId12"/>
    <sheet name="EPMS" sheetId="13" r:id="rId13"/>
    <sheet name="PENAL MUNICIPAL" sheetId="14" r:id="rId14"/>
    <sheet name="PENAL MUN. CONOCIMIENTO" sheetId="15" r:id="rId15"/>
    <sheet name="PENAL MUN. CONTROL GARANTIAS" sheetId="16" r:id="rId16"/>
    <sheet name="PENAL MUN. MIXTO" sheetId="17" r:id="rId17"/>
    <sheet name="CONTROL GARANTIAS ADOLESCENTES" sheetId="18" r:id="rId18"/>
    <sheet name="Hoja1" sheetId="19" r:id="rId19"/>
    <sheet name="Hoja2" sheetId="20" r:id="rId20"/>
  </sheets>
  <definedNames>
    <definedName name="_xlnm.Print_Titles" localSheetId="17">'CONTROL GARANTIAS ADOLESCENTES'!$13:$14</definedName>
    <definedName name="_xlnm.Print_Titles" localSheetId="12">EPMS!$13:$14</definedName>
    <definedName name="_xlnm.Print_Titles" localSheetId="9">'EXT. DE DOMINIO'!$13:$14</definedName>
    <definedName name="_xlnm.Print_Titles" localSheetId="11">'PENAL CIR. ADOL. FUNC. CONOCIMI'!$13:$14</definedName>
    <definedName name="_xlnm.Print_Titles" localSheetId="5">'PENAL CIRCUITO'!$14:$15</definedName>
    <definedName name="_xlnm.Print_Titles" localSheetId="10">'PENAL CIRCUITO MIXTO'!$13:$14</definedName>
    <definedName name="_xlnm.Print_Titles" localSheetId="8">'PENAL ESPECIALIZADO'!$13:$14</definedName>
    <definedName name="_xlnm.Print_Titles" localSheetId="6">'PENAL FUNC. CONOCIMIENTO'!$13:$14</definedName>
    <definedName name="_xlnm.Print_Titles" localSheetId="14">'PENAL MUN. CONOCIMIENTO'!$15:$16</definedName>
    <definedName name="_xlnm.Print_Titles" localSheetId="15">'PENAL MUN. CONTROL GARANTIAS'!$13:$14</definedName>
    <definedName name="_xlnm.Print_Titles" localSheetId="16">'PENAL MUN. MIXTO'!$13:$14</definedName>
    <definedName name="_xlnm.Print_Titles" localSheetId="13">'PENAL MUNICIPAL'!$13:$14</definedName>
    <definedName name="_xlnm.Print_Titles" localSheetId="1">'TRI. EXT DE DOMINIO'!$13:$14</definedName>
    <definedName name="_xlnm.Print_Titles" localSheetId="3">'TRIB J Y P CONOCIMIENTO'!$13:$14</definedName>
    <definedName name="_xlnm.Print_Titles" localSheetId="4">'TRIB J Y P CONTROL GARANT'!$14:$15</definedName>
    <definedName name="_xlnm.Print_Titles" localSheetId="0">'TRIBUNAL SUPERIOR'!$13:$14</definedName>
  </definedNames>
  <calcPr calcId="145621"/>
</workbook>
</file>

<file path=xl/calcChain.xml><?xml version="1.0" encoding="utf-8"?>
<calcChain xmlns="http://schemas.openxmlformats.org/spreadsheetml/2006/main">
  <c r="M159" i="18" l="1"/>
  <c r="L159" i="18"/>
  <c r="K159" i="18"/>
  <c r="J159" i="18"/>
  <c r="M35" i="17"/>
  <c r="L35" i="17"/>
  <c r="K35" i="17"/>
  <c r="J35" i="17"/>
  <c r="M333" i="16"/>
  <c r="L333" i="16"/>
  <c r="K333" i="16"/>
  <c r="J333" i="16"/>
  <c r="M155" i="15"/>
  <c r="L155" i="15"/>
  <c r="K155" i="15"/>
  <c r="J155" i="15"/>
  <c r="M249" i="14"/>
  <c r="L249" i="14"/>
  <c r="K249" i="14"/>
  <c r="J249" i="14"/>
  <c r="M237" i="13"/>
  <c r="L237" i="13"/>
  <c r="K237" i="13"/>
  <c r="J237" i="13"/>
  <c r="M133" i="12"/>
  <c r="L133" i="12"/>
  <c r="K133" i="12"/>
  <c r="J133" i="12"/>
  <c r="M22" i="11"/>
  <c r="L22" i="11"/>
  <c r="K22" i="11"/>
  <c r="J22" i="11"/>
  <c r="M43" i="10"/>
  <c r="L43" i="10"/>
  <c r="K43" i="10"/>
  <c r="J43" i="10"/>
  <c r="M152" i="9"/>
  <c r="L152" i="9"/>
  <c r="K152" i="9"/>
  <c r="J152" i="9"/>
  <c r="M219" i="7"/>
  <c r="L219" i="7"/>
  <c r="K219" i="7"/>
  <c r="J219" i="7"/>
  <c r="M282" i="6"/>
  <c r="L282" i="6"/>
  <c r="K282" i="6"/>
  <c r="J282" i="6"/>
  <c r="K30" i="5"/>
  <c r="J30" i="5"/>
  <c r="K32" i="4"/>
  <c r="J32" i="4"/>
  <c r="M199" i="1"/>
  <c r="L199" i="1"/>
  <c r="K199" i="1"/>
  <c r="J199" i="1"/>
  <c r="A16" i="18" l="1"/>
  <c r="B16" i="18"/>
  <c r="A20" i="18"/>
  <c r="A21" i="18" s="1"/>
  <c r="B20" i="18"/>
  <c r="B21" i="18" s="1"/>
  <c r="A25" i="18"/>
  <c r="A26" i="18" s="1"/>
  <c r="B25" i="18"/>
  <c r="B26" i="18" s="1"/>
  <c r="A30" i="18"/>
  <c r="A31" i="18" s="1"/>
  <c r="A32" i="18" s="1"/>
  <c r="A33" i="18" s="1"/>
  <c r="A34" i="18" s="1"/>
  <c r="A35" i="18" s="1"/>
  <c r="A36" i="18" s="1"/>
  <c r="B30" i="18"/>
  <c r="B31" i="18" s="1"/>
  <c r="B32" i="18" s="1"/>
  <c r="B33" i="18" s="1"/>
  <c r="B34" i="18" s="1"/>
  <c r="B35" i="18" s="1"/>
  <c r="B36" i="18" s="1"/>
  <c r="A40" i="18"/>
  <c r="A41" i="18" s="1"/>
  <c r="B40" i="18"/>
  <c r="B41" i="18" s="1"/>
  <c r="A45" i="18"/>
  <c r="B45" i="18"/>
  <c r="A49" i="18"/>
  <c r="A50" i="18" s="1"/>
  <c r="A51" i="18" s="1"/>
  <c r="A52" i="18" s="1"/>
  <c r="A53" i="18" s="1"/>
  <c r="B49" i="18"/>
  <c r="B50" i="18" s="1"/>
  <c r="B51" i="18" s="1"/>
  <c r="B52" i="18" s="1"/>
  <c r="B53" i="18" s="1"/>
  <c r="A57" i="18"/>
  <c r="A58" i="18" s="1"/>
  <c r="B57" i="18"/>
  <c r="B58" i="18" s="1"/>
  <c r="A62" i="18"/>
  <c r="A63" i="18" s="1"/>
  <c r="B62" i="18"/>
  <c r="B63" i="18" s="1"/>
  <c r="A67" i="18"/>
  <c r="A68" i="18" s="1"/>
  <c r="B67" i="18"/>
  <c r="B68" i="18" s="1"/>
  <c r="A72" i="18"/>
  <c r="A73" i="18" s="1"/>
  <c r="B72" i="18"/>
  <c r="B73" i="18" s="1"/>
  <c r="A77" i="18"/>
  <c r="A78" i="18" s="1"/>
  <c r="A79" i="18" s="1"/>
  <c r="A80" i="18" s="1"/>
  <c r="A81" i="18" s="1"/>
  <c r="B77" i="18"/>
  <c r="B78" i="18" s="1"/>
  <c r="B79" i="18" s="1"/>
  <c r="B80" i="18" s="1"/>
  <c r="B81" i="18" s="1"/>
  <c r="A85" i="18"/>
  <c r="A86" i="18" s="1"/>
  <c r="B85" i="18"/>
  <c r="B86" i="18" s="1"/>
  <c r="A90" i="18"/>
  <c r="A91" i="18" s="1"/>
  <c r="B90" i="18"/>
  <c r="B91" i="18" s="1"/>
  <c r="A95" i="18"/>
  <c r="A96" i="18" s="1"/>
  <c r="A97" i="18" s="1"/>
  <c r="A98" i="18" s="1"/>
  <c r="B95" i="18"/>
  <c r="B96" i="18" s="1"/>
  <c r="B97" i="18" s="1"/>
  <c r="B98" i="18" s="1"/>
  <c r="A102" i="18"/>
  <c r="A103" i="18" s="1"/>
  <c r="B102" i="18"/>
  <c r="B103" i="18" s="1"/>
  <c r="A107" i="18"/>
  <c r="A108" i="18" s="1"/>
  <c r="B107" i="18"/>
  <c r="B108" i="18" s="1"/>
  <c r="A112" i="18"/>
  <c r="B112" i="18"/>
  <c r="A116" i="18"/>
  <c r="B116" i="18"/>
  <c r="A123" i="18"/>
  <c r="B123" i="18"/>
  <c r="A127" i="18"/>
  <c r="A128" i="18" s="1"/>
  <c r="B127" i="18"/>
  <c r="B128" i="18" s="1"/>
  <c r="A132" i="18"/>
  <c r="B132" i="18"/>
  <c r="A136" i="18"/>
  <c r="A137" i="18" s="1"/>
  <c r="B136" i="18"/>
  <c r="B137" i="18" s="1"/>
  <c r="A141" i="18"/>
  <c r="A142" i="18" s="1"/>
  <c r="B141" i="18"/>
  <c r="B142" i="18" s="1"/>
  <c r="A146" i="18"/>
  <c r="A147" i="18" s="1"/>
  <c r="B146" i="18"/>
  <c r="B147" i="18" s="1"/>
  <c r="A151" i="18"/>
  <c r="B151" i="18"/>
  <c r="N158" i="18"/>
  <c r="N157" i="18"/>
  <c r="N155" i="18"/>
  <c r="N153" i="18"/>
  <c r="N151" i="18"/>
  <c r="N150" i="18"/>
  <c r="N149" i="18"/>
  <c r="N147" i="18"/>
  <c r="N146" i="18"/>
  <c r="N145" i="18"/>
  <c r="N144" i="18"/>
  <c r="N142" i="18"/>
  <c r="N141" i="18"/>
  <c r="N140" i="18"/>
  <c r="N139" i="18"/>
  <c r="N136" i="18"/>
  <c r="N135" i="18"/>
  <c r="N134" i="18"/>
  <c r="N132" i="18"/>
  <c r="N131" i="18"/>
  <c r="N130" i="18"/>
  <c r="N128" i="18"/>
  <c r="N127" i="18"/>
  <c r="N126" i="18"/>
  <c r="N125" i="18"/>
  <c r="N123" i="18"/>
  <c r="N122" i="18"/>
  <c r="N118" i="18"/>
  <c r="N115" i="18"/>
  <c r="N114" i="18"/>
  <c r="N112" i="18"/>
  <c r="N111" i="18"/>
  <c r="N110" i="18"/>
  <c r="N108" i="18"/>
  <c r="N107" i="18"/>
  <c r="N106" i="18"/>
  <c r="N105" i="18"/>
  <c r="N103" i="18"/>
  <c r="N102" i="18"/>
  <c r="N101" i="18"/>
  <c r="N100" i="18"/>
  <c r="N98" i="18"/>
  <c r="N97" i="18"/>
  <c r="N96" i="18"/>
  <c r="N95" i="18"/>
  <c r="N94" i="18"/>
  <c r="N93" i="18"/>
  <c r="N91" i="18"/>
  <c r="N90" i="18"/>
  <c r="N89" i="18"/>
  <c r="N88" i="18"/>
  <c r="N86" i="18"/>
  <c r="N85" i="18"/>
  <c r="N84" i="18"/>
  <c r="N83" i="18"/>
  <c r="N81" i="18"/>
  <c r="N80" i="18"/>
  <c r="N79" i="18"/>
  <c r="N76" i="18"/>
  <c r="N75" i="18"/>
  <c r="N73" i="18"/>
  <c r="N72" i="18"/>
  <c r="N71" i="18"/>
  <c r="N70" i="18"/>
  <c r="N68" i="18"/>
  <c r="N67" i="18"/>
  <c r="N66" i="18"/>
  <c r="N65" i="18"/>
  <c r="N63" i="18"/>
  <c r="N62" i="18"/>
  <c r="N61" i="18"/>
  <c r="N60" i="18"/>
  <c r="N58" i="18"/>
  <c r="N57" i="18"/>
  <c r="N56" i="18"/>
  <c r="N55" i="18"/>
  <c r="N53" i="18"/>
  <c r="N52" i="18"/>
  <c r="N51" i="18"/>
  <c r="N50" i="18"/>
  <c r="N49" i="18"/>
  <c r="N48" i="18"/>
  <c r="N47" i="18"/>
  <c r="N45" i="18"/>
  <c r="N44" i="18"/>
  <c r="N43" i="18"/>
  <c r="N41" i="18"/>
  <c r="N40" i="18"/>
  <c r="N39" i="18"/>
  <c r="N38" i="18"/>
  <c r="N36" i="18"/>
  <c r="N35" i="18"/>
  <c r="N34" i="18"/>
  <c r="N33" i="18"/>
  <c r="N32" i="18"/>
  <c r="N31" i="18"/>
  <c r="N30" i="18"/>
  <c r="N29" i="18"/>
  <c r="N28" i="18"/>
  <c r="N26" i="18"/>
  <c r="N25" i="18"/>
  <c r="N24" i="18"/>
  <c r="N23" i="18"/>
  <c r="N21" i="18"/>
  <c r="N20" i="18"/>
  <c r="N19" i="18"/>
  <c r="N18" i="18"/>
  <c r="N16" i="18"/>
  <c r="N15" i="18"/>
  <c r="N34" i="17"/>
  <c r="N33" i="17"/>
  <c r="N31" i="17"/>
  <c r="N30" i="17"/>
  <c r="N29" i="17"/>
  <c r="N27" i="17"/>
  <c r="N26" i="17"/>
  <c r="N24" i="17"/>
  <c r="N22" i="17"/>
  <c r="N21" i="17"/>
  <c r="N20" i="17"/>
  <c r="N19" i="17"/>
  <c r="N18" i="17"/>
  <c r="N17" i="17"/>
  <c r="N15" i="17"/>
  <c r="A19" i="16"/>
  <c r="A20" i="16" s="1"/>
  <c r="A21" i="16" s="1"/>
  <c r="A22" i="16" s="1"/>
  <c r="A23" i="16" s="1"/>
  <c r="B19" i="16"/>
  <c r="B20" i="16" s="1"/>
  <c r="B21" i="16" s="1"/>
  <c r="B22" i="16" s="1"/>
  <c r="B23" i="16" s="1"/>
  <c r="A27" i="16"/>
  <c r="A28" i="16" s="1"/>
  <c r="A29" i="16" s="1"/>
  <c r="A30" i="16" s="1"/>
  <c r="A31" i="16" s="1"/>
  <c r="A32" i="16" s="1"/>
  <c r="A33" i="16" s="1"/>
  <c r="A34" i="16" s="1"/>
  <c r="B27" i="16"/>
  <c r="B28" i="16" s="1"/>
  <c r="B29" i="16" s="1"/>
  <c r="B30" i="16" s="1"/>
  <c r="B31" i="16" s="1"/>
  <c r="B32" i="16" s="1"/>
  <c r="B33" i="16" s="1"/>
  <c r="B34" i="16" s="1"/>
  <c r="A38" i="16"/>
  <c r="A39" i="16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B38" i="16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A119" i="16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B119" i="16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A139" i="16"/>
  <c r="A140" i="16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B139" i="16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A163" i="16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B163" i="16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A192" i="16"/>
  <c r="A193" i="16" s="1"/>
  <c r="A194" i="16" s="1"/>
  <c r="A195" i="16" s="1"/>
  <c r="A196" i="16" s="1"/>
  <c r="A197" i="16" s="1"/>
  <c r="B192" i="16"/>
  <c r="B193" i="16" s="1"/>
  <c r="B194" i="16" s="1"/>
  <c r="B195" i="16" s="1"/>
  <c r="B196" i="16" s="1"/>
  <c r="B197" i="16" s="1"/>
  <c r="B201" i="16"/>
  <c r="A208" i="16"/>
  <c r="A209" i="16" s="1"/>
  <c r="A210" i="16" s="1"/>
  <c r="A211" i="16" s="1"/>
  <c r="A212" i="16" s="1"/>
  <c r="A213" i="16" s="1"/>
  <c r="A214" i="16" s="1"/>
  <c r="B208" i="16"/>
  <c r="B209" i="16"/>
  <c r="B210" i="16" s="1"/>
  <c r="B211" i="16" s="1"/>
  <c r="B212" i="16" s="1"/>
  <c r="B213" i="16" s="1"/>
  <c r="B214" i="16" s="1"/>
  <c r="A218" i="16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B218" i="16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A255" i="16"/>
  <c r="B255" i="16"/>
  <c r="A259" i="16"/>
  <c r="A260" i="16"/>
  <c r="A261" i="16" s="1"/>
  <c r="A262" i="16" s="1"/>
  <c r="B259" i="16"/>
  <c r="B260" i="16" s="1"/>
  <c r="B261" i="16" s="1"/>
  <c r="B262" i="16" s="1"/>
  <c r="A266" i="16"/>
  <c r="A267" i="16" s="1"/>
  <c r="A268" i="16" s="1"/>
  <c r="A269" i="16" s="1"/>
  <c r="B266" i="16"/>
  <c r="B267" i="16" s="1"/>
  <c r="B268" i="16" s="1"/>
  <c r="B269" i="16" s="1"/>
  <c r="A273" i="16"/>
  <c r="A274" i="16" s="1"/>
  <c r="A275" i="16" s="1"/>
  <c r="A276" i="16" s="1"/>
  <c r="A277" i="16" s="1"/>
  <c r="A278" i="16" s="1"/>
  <c r="B273" i="16"/>
  <c r="B274" i="16" s="1"/>
  <c r="B275" i="16" s="1"/>
  <c r="B276" i="16" s="1"/>
  <c r="B277" i="16" s="1"/>
  <c r="B278" i="16" s="1"/>
  <c r="A283" i="16"/>
  <c r="A284" i="16" s="1"/>
  <c r="A285" i="16" s="1"/>
  <c r="A286" i="16" s="1"/>
  <c r="A287" i="16" s="1"/>
  <c r="B283" i="16"/>
  <c r="B284" i="16" s="1"/>
  <c r="B285" i="16" s="1"/>
  <c r="B286" i="16" s="1"/>
  <c r="B287" i="16" s="1"/>
  <c r="A291" i="16"/>
  <c r="A292" i="16" s="1"/>
  <c r="B291" i="16"/>
  <c r="B292" i="16" s="1"/>
  <c r="A297" i="16"/>
  <c r="A298" i="16" s="1"/>
  <c r="B297" i="16"/>
  <c r="B298" i="16" s="1"/>
  <c r="A302" i="16"/>
  <c r="B302" i="16"/>
  <c r="A309" i="16"/>
  <c r="B309" i="16"/>
  <c r="A316" i="16"/>
  <c r="A317" i="16" s="1"/>
  <c r="A318" i="16" s="1"/>
  <c r="A319" i="16" s="1"/>
  <c r="A320" i="16" s="1"/>
  <c r="B316" i="16"/>
  <c r="B317" i="16" s="1"/>
  <c r="B318" i="16" s="1"/>
  <c r="B319" i="16" s="1"/>
  <c r="B320" i="16" s="1"/>
  <c r="A324" i="16"/>
  <c r="A325" i="16" s="1"/>
  <c r="A326" i="16" s="1"/>
  <c r="A327" i="16" s="1"/>
  <c r="A328" i="16" s="1"/>
  <c r="A329" i="16" s="1"/>
  <c r="B324" i="16"/>
  <c r="B325" i="16" s="1"/>
  <c r="B326" i="16" s="1"/>
  <c r="B327" i="16" s="1"/>
  <c r="B328" i="16" s="1"/>
  <c r="B329" i="16" s="1"/>
  <c r="N332" i="16"/>
  <c r="N331" i="16"/>
  <c r="N329" i="16"/>
  <c r="N328" i="16"/>
  <c r="N327" i="16"/>
  <c r="N326" i="16"/>
  <c r="N324" i="16"/>
  <c r="N323" i="16"/>
  <c r="N322" i="16"/>
  <c r="N320" i="16"/>
  <c r="N319" i="16"/>
  <c r="N318" i="16"/>
  <c r="N317" i="16"/>
  <c r="N316" i="16"/>
  <c r="N315" i="16"/>
  <c r="N314" i="16"/>
  <c r="N312" i="16"/>
  <c r="N311" i="16"/>
  <c r="N309" i="16"/>
  <c r="N308" i="16"/>
  <c r="N307" i="16"/>
  <c r="N305" i="16"/>
  <c r="N304" i="16"/>
  <c r="N302" i="16"/>
  <c r="N301" i="16"/>
  <c r="N300" i="16"/>
  <c r="N297" i="16"/>
  <c r="N296" i="16"/>
  <c r="N294" i="16"/>
  <c r="N292" i="16"/>
  <c r="N291" i="16"/>
  <c r="N290" i="16"/>
  <c r="N289" i="16"/>
  <c r="N287" i="16"/>
  <c r="N286" i="16"/>
  <c r="N285" i="16"/>
  <c r="N284" i="16"/>
  <c r="N283" i="16"/>
  <c r="N282" i="16"/>
  <c r="N280" i="16"/>
  <c r="N278" i="16"/>
  <c r="N277" i="16"/>
  <c r="N276" i="16"/>
  <c r="N275" i="16"/>
  <c r="N274" i="16"/>
  <c r="N273" i="16"/>
  <c r="N272" i="16"/>
  <c r="N271" i="16"/>
  <c r="N269" i="16"/>
  <c r="N268" i="16"/>
  <c r="N267" i="16"/>
  <c r="N266" i="16"/>
  <c r="N265" i="16"/>
  <c r="N264" i="16"/>
  <c r="N262" i="16"/>
  <c r="N261" i="16"/>
  <c r="N260" i="16"/>
  <c r="N259" i="16"/>
  <c r="N258" i="16"/>
  <c r="N257" i="16"/>
  <c r="N255" i="16"/>
  <c r="N254" i="16"/>
  <c r="N253" i="16"/>
  <c r="N251" i="16"/>
  <c r="N250" i="16"/>
  <c r="N249" i="16"/>
  <c r="N248" i="16"/>
  <c r="N247" i="16"/>
  <c r="N246" i="16"/>
  <c r="N245" i="16"/>
  <c r="N244" i="16"/>
  <c r="N243" i="16"/>
  <c r="N242" i="16"/>
  <c r="N241" i="16"/>
  <c r="N240" i="16"/>
  <c r="N239" i="16"/>
  <c r="N238" i="16"/>
  <c r="N237" i="16"/>
  <c r="N235" i="16"/>
  <c r="N234" i="16"/>
  <c r="N233" i="16"/>
  <c r="N232" i="16"/>
  <c r="N231" i="16"/>
  <c r="N230" i="16"/>
  <c r="N228" i="16"/>
  <c r="N227" i="16"/>
  <c r="N225" i="16"/>
  <c r="N224" i="16"/>
  <c r="N223" i="16"/>
  <c r="N222" i="16"/>
  <c r="N221" i="16"/>
  <c r="N220" i="16"/>
  <c r="N219" i="16"/>
  <c r="N218" i="16"/>
  <c r="N217" i="16"/>
  <c r="N216" i="16"/>
  <c r="N214" i="16"/>
  <c r="N213" i="16"/>
  <c r="N212" i="16"/>
  <c r="N211" i="16"/>
  <c r="N210" i="16"/>
  <c r="N209" i="16"/>
  <c r="N208" i="16"/>
  <c r="N207" i="16"/>
  <c r="N206" i="16"/>
  <c r="N204" i="16"/>
  <c r="N203" i="16"/>
  <c r="N201" i="16"/>
  <c r="N200" i="16"/>
  <c r="N199" i="16"/>
  <c r="N197" i="16"/>
  <c r="N196" i="16"/>
  <c r="N195" i="16"/>
  <c r="N194" i="16"/>
  <c r="N193" i="16"/>
  <c r="N192" i="16"/>
  <c r="N191" i="16"/>
  <c r="N190" i="16"/>
  <c r="N188" i="16"/>
  <c r="N187" i="16"/>
  <c r="N186" i="16"/>
  <c r="N185" i="16"/>
  <c r="N184" i="16"/>
  <c r="N183" i="16"/>
  <c r="N182" i="16"/>
  <c r="N181" i="16"/>
  <c r="N180" i="16"/>
  <c r="N179" i="16"/>
  <c r="N178" i="16"/>
  <c r="N177" i="16"/>
  <c r="N176" i="16"/>
  <c r="N175" i="16"/>
  <c r="N174" i="16"/>
  <c r="N173" i="16"/>
  <c r="N172" i="16"/>
  <c r="N170" i="16"/>
  <c r="N169" i="16"/>
  <c r="N168" i="16"/>
  <c r="N167" i="16"/>
  <c r="N166" i="16"/>
  <c r="N165" i="16"/>
  <c r="N164" i="16"/>
  <c r="N163" i="16"/>
  <c r="N162" i="16"/>
  <c r="N161" i="16"/>
  <c r="N159" i="16"/>
  <c r="N158" i="16"/>
  <c r="N157" i="16"/>
  <c r="N156" i="16"/>
  <c r="N155" i="16"/>
  <c r="N154" i="16"/>
  <c r="N153" i="16"/>
  <c r="N152" i="16"/>
  <c r="N151" i="16"/>
  <c r="N150" i="16"/>
  <c r="N149" i="16"/>
  <c r="N148" i="16"/>
  <c r="N147" i="16"/>
  <c r="N146" i="16"/>
  <c r="N145" i="16"/>
  <c r="N144" i="16"/>
  <c r="N143" i="16"/>
  <c r="N142" i="16"/>
  <c r="N141" i="16"/>
  <c r="N140" i="16"/>
  <c r="N139" i="16"/>
  <c r="N138" i="16"/>
  <c r="N136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8" i="16"/>
  <c r="N117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4" i="16"/>
  <c r="N33" i="16"/>
  <c r="N32" i="16"/>
  <c r="N31" i="16"/>
  <c r="N30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5" i="16"/>
  <c r="A18" i="15"/>
  <c r="B18" i="15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B22" i="15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A63" i="15"/>
  <c r="A64" i="15" s="1"/>
  <c r="A65" i="15" s="1"/>
  <c r="A66" i="15" s="1"/>
  <c r="A67" i="15" s="1"/>
  <c r="A68" i="15" s="1"/>
  <c r="A69" i="15" s="1"/>
  <c r="A70" i="15" s="1"/>
  <c r="B63" i="15"/>
  <c r="B64" i="15" s="1"/>
  <c r="B65" i="15" s="1"/>
  <c r="B66" i="15" s="1"/>
  <c r="B67" i="15" s="1"/>
  <c r="B68" i="15" s="1"/>
  <c r="B69" i="15" s="1"/>
  <c r="B70" i="15" s="1"/>
  <c r="A74" i="15"/>
  <c r="A75" i="15" s="1"/>
  <c r="A76" i="15" s="1"/>
  <c r="A77" i="15" s="1"/>
  <c r="B74" i="15"/>
  <c r="B75" i="15" s="1"/>
  <c r="B76" i="15" s="1"/>
  <c r="B77" i="15" s="1"/>
  <c r="A81" i="15"/>
  <c r="A82" i="15" s="1"/>
  <c r="B81" i="15"/>
  <c r="B82" i="15" s="1"/>
  <c r="A86" i="15"/>
  <c r="A87" i="15" s="1"/>
  <c r="B86" i="15"/>
  <c r="B87" i="15"/>
  <c r="A91" i="15"/>
  <c r="A92" i="15" s="1"/>
  <c r="B91" i="15"/>
  <c r="B92" i="15" s="1"/>
  <c r="A96" i="15"/>
  <c r="B96" i="15"/>
  <c r="A100" i="15"/>
  <c r="A101" i="15" s="1"/>
  <c r="B100" i="15"/>
  <c r="B101" i="15"/>
  <c r="A105" i="15"/>
  <c r="A106" i="15" s="1"/>
  <c r="B105" i="15"/>
  <c r="B106" i="15" s="1"/>
  <c r="A110" i="15"/>
  <c r="A111" i="15" s="1"/>
  <c r="A112" i="15" s="1"/>
  <c r="A113" i="15" s="1"/>
  <c r="A114" i="15" s="1"/>
  <c r="A115" i="15" s="1"/>
  <c r="A116" i="15" s="1"/>
  <c r="B110" i="15"/>
  <c r="B111" i="15" s="1"/>
  <c r="B112" i="15" s="1"/>
  <c r="B113" i="15" s="1"/>
  <c r="B114" i="15" s="1"/>
  <c r="B115" i="15" s="1"/>
  <c r="B116" i="15" s="1"/>
  <c r="A120" i="15"/>
  <c r="A121" i="15" s="1"/>
  <c r="B120" i="15"/>
  <c r="B121" i="15" s="1"/>
  <c r="A125" i="15"/>
  <c r="A126" i="15"/>
  <c r="B125" i="15"/>
  <c r="B126" i="15" s="1"/>
  <c r="A130" i="15"/>
  <c r="A131" i="15" s="1"/>
  <c r="B130" i="15"/>
  <c r="B131" i="15" s="1"/>
  <c r="A135" i="15"/>
  <c r="A136" i="15" s="1"/>
  <c r="B135" i="15"/>
  <c r="B136" i="15"/>
  <c r="A140" i="15"/>
  <c r="A141" i="15" s="1"/>
  <c r="A142" i="15" s="1"/>
  <c r="B140" i="15"/>
  <c r="B141" i="15" s="1"/>
  <c r="B142" i="15" s="1"/>
  <c r="A146" i="15"/>
  <c r="B146" i="15"/>
  <c r="A150" i="15"/>
  <c r="A151" i="15" s="1"/>
  <c r="B150" i="15"/>
  <c r="B151" i="15" s="1"/>
  <c r="N154" i="15"/>
  <c r="N153" i="15"/>
  <c r="N151" i="15"/>
  <c r="N150" i="15"/>
  <c r="N149" i="15"/>
  <c r="N148" i="15"/>
  <c r="N146" i="15"/>
  <c r="N145" i="15"/>
  <c r="N144" i="15"/>
  <c r="N142" i="15"/>
  <c r="N141" i="15"/>
  <c r="N140" i="15"/>
  <c r="N139" i="15"/>
  <c r="N138" i="15"/>
  <c r="N136" i="15"/>
  <c r="N135" i="15"/>
  <c r="N134" i="15"/>
  <c r="N133" i="15"/>
  <c r="N131" i="15"/>
  <c r="N130" i="15"/>
  <c r="N129" i="15"/>
  <c r="N128" i="15"/>
  <c r="N126" i="15"/>
  <c r="N125" i="15"/>
  <c r="N124" i="15"/>
  <c r="N123" i="15"/>
  <c r="N121" i="15"/>
  <c r="N120" i="15"/>
  <c r="N119" i="15"/>
  <c r="N118" i="15"/>
  <c r="N116" i="15"/>
  <c r="N115" i="15"/>
  <c r="N114" i="15"/>
  <c r="N113" i="15"/>
  <c r="N112" i="15"/>
  <c r="N111" i="15"/>
  <c r="N110" i="15"/>
  <c r="N109" i="15"/>
  <c r="N108" i="15"/>
  <c r="N106" i="15"/>
  <c r="N105" i="15"/>
  <c r="N104" i="15"/>
  <c r="N103" i="15"/>
  <c r="N101" i="15"/>
  <c r="N100" i="15"/>
  <c r="N99" i="15"/>
  <c r="N98" i="15"/>
  <c r="N96" i="15"/>
  <c r="N95" i="15"/>
  <c r="N94" i="15"/>
  <c r="N92" i="15"/>
  <c r="N91" i="15"/>
  <c r="N90" i="15"/>
  <c r="N89" i="15"/>
  <c r="N87" i="15"/>
  <c r="N86" i="15"/>
  <c r="N85" i="15"/>
  <c r="N84" i="15"/>
  <c r="N82" i="15"/>
  <c r="N81" i="15"/>
  <c r="N80" i="15"/>
  <c r="N79" i="15"/>
  <c r="N77" i="15"/>
  <c r="N76" i="15"/>
  <c r="N75" i="15"/>
  <c r="N74" i="15"/>
  <c r="N73" i="15"/>
  <c r="N72" i="15"/>
  <c r="N70" i="15"/>
  <c r="N69" i="15"/>
  <c r="N68" i="15"/>
  <c r="N67" i="15"/>
  <c r="N66" i="15"/>
  <c r="N65" i="15"/>
  <c r="N64" i="15"/>
  <c r="N63" i="15"/>
  <c r="N62" i="15"/>
  <c r="N61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8" i="15"/>
  <c r="N17" i="15"/>
  <c r="A19" i="14"/>
  <c r="B19" i="14"/>
  <c r="A23" i="14"/>
  <c r="A24" i="14" s="1"/>
  <c r="A25" i="14" s="1"/>
  <c r="A26" i="14" s="1"/>
  <c r="A27" i="14" s="1"/>
  <c r="A28" i="14" s="1"/>
  <c r="A29" i="14" s="1"/>
  <c r="A30" i="14" s="1"/>
  <c r="A31" i="14" s="1"/>
  <c r="B23" i="14"/>
  <c r="B24" i="14" s="1"/>
  <c r="B25" i="14" s="1"/>
  <c r="B26" i="14" s="1"/>
  <c r="B27" i="14" s="1"/>
  <c r="B28" i="14" s="1"/>
  <c r="B29" i="14" s="1"/>
  <c r="B30" i="14" s="1"/>
  <c r="B31" i="14" s="1"/>
  <c r="A35" i="14"/>
  <c r="B35" i="14"/>
  <c r="A39" i="14"/>
  <c r="A40" i="14" s="1"/>
  <c r="A41" i="14" s="1"/>
  <c r="B39" i="14"/>
  <c r="B40" i="14" s="1"/>
  <c r="B41" i="14" s="1"/>
  <c r="A45" i="14"/>
  <c r="A46" i="14" s="1"/>
  <c r="A47" i="14" s="1"/>
  <c r="A48" i="14" s="1"/>
  <c r="A49" i="14" s="1"/>
  <c r="A50" i="14" s="1"/>
  <c r="B45" i="14"/>
  <c r="B46" i="14" s="1"/>
  <c r="B47" i="14" s="1"/>
  <c r="B48" i="14" s="1"/>
  <c r="B49" i="14" s="1"/>
  <c r="B50" i="14" s="1"/>
  <c r="A54" i="14"/>
  <c r="A55" i="14" s="1"/>
  <c r="A56" i="14" s="1"/>
  <c r="A57" i="14" s="1"/>
  <c r="A58" i="14" s="1"/>
  <c r="A59" i="14" s="1"/>
  <c r="B54" i="14"/>
  <c r="B55" i="14" s="1"/>
  <c r="B56" i="14" s="1"/>
  <c r="B57" i="14" s="1"/>
  <c r="B58" i="14" s="1"/>
  <c r="B59" i="14" s="1"/>
  <c r="A63" i="14"/>
  <c r="A64" i="14" s="1"/>
  <c r="A65" i="14" s="1"/>
  <c r="A66" i="14" s="1"/>
  <c r="A67" i="14" s="1"/>
  <c r="A68" i="14" s="1"/>
  <c r="A69" i="14" s="1"/>
  <c r="A70" i="14" s="1"/>
  <c r="B63" i="14"/>
  <c r="B64" i="14" s="1"/>
  <c r="B65" i="14" s="1"/>
  <c r="B66" i="14" s="1"/>
  <c r="B67" i="14" s="1"/>
  <c r="B68" i="14" s="1"/>
  <c r="B69" i="14" s="1"/>
  <c r="B70" i="14" s="1"/>
  <c r="A74" i="14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B74" i="14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A90" i="14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B90" i="14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A110" i="14"/>
  <c r="A111" i="14" s="1"/>
  <c r="A112" i="14" s="1"/>
  <c r="B110" i="14"/>
  <c r="B111" i="14" s="1"/>
  <c r="B112" i="14" s="1"/>
  <c r="A116" i="14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B116" i="14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A135" i="14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B135" i="14"/>
  <c r="B136" i="14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A150" i="14"/>
  <c r="A151" i="14" s="1"/>
  <c r="B150" i="14"/>
  <c r="B151" i="14" s="1"/>
  <c r="A155" i="14"/>
  <c r="A156" i="14" s="1"/>
  <c r="A157" i="14" s="1"/>
  <c r="B155" i="14"/>
  <c r="B156" i="14" s="1"/>
  <c r="B157" i="14" s="1"/>
  <c r="A161" i="14"/>
  <c r="A162" i="14" s="1"/>
  <c r="A163" i="14" s="1"/>
  <c r="A164" i="14" s="1"/>
  <c r="A165" i="14" s="1"/>
  <c r="A166" i="14" s="1"/>
  <c r="A167" i="14" s="1"/>
  <c r="B161" i="14"/>
  <c r="B162" i="14" s="1"/>
  <c r="B163" i="14" s="1"/>
  <c r="B164" i="14" s="1"/>
  <c r="B165" i="14" s="1"/>
  <c r="B166" i="14" s="1"/>
  <c r="B167" i="14" s="1"/>
  <c r="A171" i="14"/>
  <c r="B171" i="14"/>
  <c r="A175" i="14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B175" i="14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A192" i="14"/>
  <c r="A193" i="14" s="1"/>
  <c r="B192" i="14"/>
  <c r="B193" i="14" s="1"/>
  <c r="A197" i="14"/>
  <c r="A198" i="14" s="1"/>
  <c r="A199" i="14" s="1"/>
  <c r="B197" i="14"/>
  <c r="B198" i="14" s="1"/>
  <c r="B199" i="14" s="1"/>
  <c r="B202" i="14" s="1"/>
  <c r="A202" i="14"/>
  <c r="A204" i="14"/>
  <c r="B204" i="14"/>
  <c r="A208" i="14"/>
  <c r="A209" i="14" s="1"/>
  <c r="B208" i="14"/>
  <c r="B209" i="14" s="1"/>
  <c r="A213" i="14"/>
  <c r="A214" i="14" s="1"/>
  <c r="A215" i="14" s="1"/>
  <c r="A216" i="14" s="1"/>
  <c r="A217" i="14" s="1"/>
  <c r="A218" i="14" s="1"/>
  <c r="A219" i="14" s="1"/>
  <c r="B213" i="14"/>
  <c r="B214" i="14" s="1"/>
  <c r="B215" i="14" s="1"/>
  <c r="B216" i="14" s="1"/>
  <c r="B217" i="14" s="1"/>
  <c r="B218" i="14" s="1"/>
  <c r="B219" i="14" s="1"/>
  <c r="A223" i="14"/>
  <c r="A224" i="14" s="1"/>
  <c r="A225" i="14" s="1"/>
  <c r="B223" i="14"/>
  <c r="B224" i="14" s="1"/>
  <c r="B225" i="14" s="1"/>
  <c r="A229" i="14"/>
  <c r="A230" i="14"/>
  <c r="A231" i="14" s="1"/>
  <c r="B229" i="14"/>
  <c r="B230" i="14" s="1"/>
  <c r="B231" i="14" s="1"/>
  <c r="A235" i="14"/>
  <c r="A236" i="14" s="1"/>
  <c r="A237" i="14" s="1"/>
  <c r="A238" i="14" s="1"/>
  <c r="B235" i="14"/>
  <c r="B236" i="14" s="1"/>
  <c r="B237" i="14" s="1"/>
  <c r="B238" i="14" s="1"/>
  <c r="A245" i="14"/>
  <c r="B245" i="14"/>
  <c r="N248" i="14"/>
  <c r="N247" i="14"/>
  <c r="N245" i="14"/>
  <c r="N244" i="14"/>
  <c r="N243" i="14"/>
  <c r="N241" i="14"/>
  <c r="N240" i="14"/>
  <c r="N238" i="14"/>
  <c r="N237" i="14"/>
  <c r="N236" i="14"/>
  <c r="N235" i="14"/>
  <c r="N234" i="14"/>
  <c r="N233" i="14"/>
  <c r="N231" i="14"/>
  <c r="N230" i="14"/>
  <c r="N229" i="14"/>
  <c r="N228" i="14"/>
  <c r="N227" i="14"/>
  <c r="N225" i="14"/>
  <c r="N224" i="14"/>
  <c r="N223" i="14"/>
  <c r="N222" i="14"/>
  <c r="N221" i="14"/>
  <c r="N219" i="14"/>
  <c r="N218" i="14"/>
  <c r="N217" i="14"/>
  <c r="N216" i="14"/>
  <c r="N213" i="14"/>
  <c r="N212" i="14"/>
  <c r="N211" i="14"/>
  <c r="N209" i="14"/>
  <c r="N208" i="14"/>
  <c r="N207" i="14"/>
  <c r="N206" i="14"/>
  <c r="N203" i="14"/>
  <c r="N201" i="14"/>
  <c r="N199" i="14"/>
  <c r="N198" i="14"/>
  <c r="N197" i="14"/>
  <c r="N196" i="14"/>
  <c r="N195" i="14"/>
  <c r="N193" i="14"/>
  <c r="N192" i="14"/>
  <c r="N191" i="14"/>
  <c r="N190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1" i="14"/>
  <c r="N170" i="14"/>
  <c r="N169" i="14"/>
  <c r="N167" i="14"/>
  <c r="N166" i="14"/>
  <c r="N165" i="14"/>
  <c r="N164" i="14"/>
  <c r="N163" i="14"/>
  <c r="N162" i="14"/>
  <c r="N161" i="14"/>
  <c r="N160" i="14"/>
  <c r="N159" i="14"/>
  <c r="N157" i="14"/>
  <c r="N156" i="14"/>
  <c r="N155" i="14"/>
  <c r="N154" i="14"/>
  <c r="N153" i="14"/>
  <c r="N151" i="14"/>
  <c r="N150" i="14"/>
  <c r="N149" i="14"/>
  <c r="N148" i="14"/>
  <c r="N144" i="14"/>
  <c r="N143" i="14"/>
  <c r="N142" i="14"/>
  <c r="N141" i="14"/>
  <c r="N140" i="14"/>
  <c r="N137" i="14"/>
  <c r="N136" i="14"/>
  <c r="N135" i="14"/>
  <c r="N134" i="14"/>
  <c r="N132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5" i="14"/>
  <c r="N114" i="14"/>
  <c r="N112" i="14"/>
  <c r="N111" i="14"/>
  <c r="N110" i="14"/>
  <c r="N109" i="14"/>
  <c r="N108" i="14"/>
  <c r="N106" i="14"/>
  <c r="N105" i="14"/>
  <c r="N104" i="14"/>
  <c r="N103" i="14"/>
  <c r="N102" i="14"/>
  <c r="N100" i="14"/>
  <c r="N99" i="14"/>
  <c r="N98" i="14"/>
  <c r="N97" i="14"/>
  <c r="N96" i="14"/>
  <c r="N95" i="14"/>
  <c r="N92" i="14"/>
  <c r="N91" i="14"/>
  <c r="N90" i="14"/>
  <c r="N89" i="14"/>
  <c r="N88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0" i="14"/>
  <c r="N69" i="14"/>
  <c r="N68" i="14"/>
  <c r="N67" i="14"/>
  <c r="N66" i="14"/>
  <c r="N65" i="14"/>
  <c r="N64" i="14"/>
  <c r="N63" i="14"/>
  <c r="N62" i="14"/>
  <c r="N61" i="14"/>
  <c r="N59" i="14"/>
  <c r="N58" i="14"/>
  <c r="N56" i="14"/>
  <c r="N55" i="14"/>
  <c r="N54" i="14"/>
  <c r="N53" i="14"/>
  <c r="N52" i="14"/>
  <c r="N50" i="14"/>
  <c r="N49" i="14"/>
  <c r="N48" i="14"/>
  <c r="N47" i="14"/>
  <c r="N46" i="14"/>
  <c r="N45" i="14"/>
  <c r="N44" i="14"/>
  <c r="N43" i="14"/>
  <c r="N38" i="14"/>
  <c r="N37" i="14"/>
  <c r="N34" i="14"/>
  <c r="N33" i="14"/>
  <c r="N31" i="14"/>
  <c r="N30" i="14"/>
  <c r="N29" i="14"/>
  <c r="N28" i="14"/>
  <c r="N27" i="14"/>
  <c r="N26" i="14"/>
  <c r="N24" i="14"/>
  <c r="N23" i="14"/>
  <c r="N22" i="14"/>
  <c r="N21" i="14"/>
  <c r="N19" i="14"/>
  <c r="N18" i="14"/>
  <c r="N17" i="14"/>
  <c r="N15" i="14"/>
  <c r="A16" i="13"/>
  <c r="A17" i="13" s="1"/>
  <c r="A18" i="13" s="1"/>
  <c r="A19" i="13" s="1"/>
  <c r="B16" i="13"/>
  <c r="B17" i="13" s="1"/>
  <c r="B18" i="13" s="1"/>
  <c r="B19" i="13" s="1"/>
  <c r="A26" i="13"/>
  <c r="A27" i="13" s="1"/>
  <c r="B26" i="13"/>
  <c r="B27" i="13" s="1"/>
  <c r="A31" i="13"/>
  <c r="A32" i="13" s="1"/>
  <c r="A33" i="13" s="1"/>
  <c r="A34" i="13" s="1"/>
  <c r="A35" i="13" s="1"/>
  <c r="B31" i="13"/>
  <c r="B32" i="13" s="1"/>
  <c r="B33" i="13" s="1"/>
  <c r="B34" i="13" s="1"/>
  <c r="B35" i="13" s="1"/>
  <c r="A39" i="13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A70" i="13"/>
  <c r="A71" i="13" s="1"/>
  <c r="A72" i="13" s="1"/>
  <c r="A73" i="13" s="1"/>
  <c r="A74" i="13" s="1"/>
  <c r="B70" i="13"/>
  <c r="B71" i="13" s="1"/>
  <c r="B72" i="13" s="1"/>
  <c r="B73" i="13" s="1"/>
  <c r="B74" i="13" s="1"/>
  <c r="A78" i="13"/>
  <c r="A79" i="13" s="1"/>
  <c r="A80" i="13" s="1"/>
  <c r="A81" i="13" s="1"/>
  <c r="A82" i="13" s="1"/>
  <c r="B78" i="13"/>
  <c r="B79" i="13" s="1"/>
  <c r="B80" i="13" s="1"/>
  <c r="B81" i="13" s="1"/>
  <c r="B82" i="13" s="1"/>
  <c r="A86" i="13"/>
  <c r="A87" i="13" s="1"/>
  <c r="A88" i="13" s="1"/>
  <c r="A89" i="13" s="1"/>
  <c r="A90" i="13" s="1"/>
  <c r="A91" i="13" s="1"/>
  <c r="A92" i="13" s="1"/>
  <c r="B86" i="13"/>
  <c r="B87" i="13" s="1"/>
  <c r="B88" i="13" s="1"/>
  <c r="B89" i="13" s="1"/>
  <c r="B90" i="13" s="1"/>
  <c r="B91" i="13" s="1"/>
  <c r="B92" i="13" s="1"/>
  <c r="B96" i="13"/>
  <c r="B97" i="13" s="1"/>
  <c r="A96" i="13"/>
  <c r="A97" i="13" s="1"/>
  <c r="A101" i="13"/>
  <c r="A102" i="13" s="1"/>
  <c r="A103" i="13" s="1"/>
  <c r="A104" i="13" s="1"/>
  <c r="B101" i="13"/>
  <c r="B102" i="13" s="1"/>
  <c r="B103" i="13" s="1"/>
  <c r="B104" i="13" s="1"/>
  <c r="A108" i="13"/>
  <c r="A109" i="13" s="1"/>
  <c r="A110" i="13" s="1"/>
  <c r="A111" i="13" s="1"/>
  <c r="A112" i="13" s="1"/>
  <c r="A113" i="13" s="1"/>
  <c r="A114" i="13" s="1"/>
  <c r="A115" i="13" s="1"/>
  <c r="B108" i="13"/>
  <c r="B109" i="13" s="1"/>
  <c r="B110" i="13" s="1"/>
  <c r="B111" i="13" s="1"/>
  <c r="B112" i="13" s="1"/>
  <c r="B113" i="13" s="1"/>
  <c r="B114" i="13" s="1"/>
  <c r="B115" i="13" s="1"/>
  <c r="A119" i="13"/>
  <c r="A120" i="13" s="1"/>
  <c r="B119" i="13"/>
  <c r="B120" i="13" s="1"/>
  <c r="A124" i="13"/>
  <c r="A125" i="13" s="1"/>
  <c r="A126" i="13" s="1"/>
  <c r="A127" i="13" s="1"/>
  <c r="A128" i="13" s="1"/>
  <c r="B124" i="13"/>
  <c r="B125" i="13" s="1"/>
  <c r="B126" i="13" s="1"/>
  <c r="B127" i="13" s="1"/>
  <c r="B128" i="13" s="1"/>
  <c r="A132" i="13"/>
  <c r="A133" i="13" s="1"/>
  <c r="A134" i="13" s="1"/>
  <c r="A135" i="13" s="1"/>
  <c r="B132" i="13"/>
  <c r="B133" i="13" s="1"/>
  <c r="B134" i="13" s="1"/>
  <c r="B135" i="13" s="1"/>
  <c r="A139" i="13"/>
  <c r="A140" i="13" s="1"/>
  <c r="A141" i="13" s="1"/>
  <c r="A142" i="13" s="1"/>
  <c r="A143" i="13" s="1"/>
  <c r="A144" i="13" s="1"/>
  <c r="A145" i="13" s="1"/>
  <c r="B139" i="13"/>
  <c r="B140" i="13" s="1"/>
  <c r="B141" i="13" s="1"/>
  <c r="B142" i="13" s="1"/>
  <c r="B143" i="13" s="1"/>
  <c r="B144" i="13" s="1"/>
  <c r="B145" i="13" s="1"/>
  <c r="A149" i="13"/>
  <c r="B149" i="13"/>
  <c r="A153" i="13"/>
  <c r="B153" i="13"/>
  <c r="A157" i="13"/>
  <c r="A158" i="13" s="1"/>
  <c r="A159" i="13" s="1"/>
  <c r="B157" i="13"/>
  <c r="B158" i="13" s="1"/>
  <c r="B159" i="13" s="1"/>
  <c r="A166" i="13"/>
  <c r="A167" i="13" s="1"/>
  <c r="A168" i="13" s="1"/>
  <c r="B166" i="13"/>
  <c r="B167" i="13" s="1"/>
  <c r="B168" i="13" s="1"/>
  <c r="A172" i="13"/>
  <c r="A173" i="13" s="1"/>
  <c r="A174" i="13" s="1"/>
  <c r="B172" i="13"/>
  <c r="B173" i="13" s="1"/>
  <c r="B174" i="13" s="1"/>
  <c r="A178" i="13"/>
  <c r="A179" i="13" s="1"/>
  <c r="A180" i="13" s="1"/>
  <c r="A181" i="13" s="1"/>
  <c r="B178" i="13"/>
  <c r="B179" i="13" s="1"/>
  <c r="B180" i="13" s="1"/>
  <c r="B181" i="13" s="1"/>
  <c r="A194" i="13"/>
  <c r="B194" i="13"/>
  <c r="A198" i="13"/>
  <c r="B198" i="13"/>
  <c r="A202" i="13"/>
  <c r="B202" i="13"/>
  <c r="A206" i="13"/>
  <c r="B206" i="13"/>
  <c r="A210" i="13"/>
  <c r="A211" i="13" s="1"/>
  <c r="A212" i="13" s="1"/>
  <c r="A213" i="13" s="1"/>
  <c r="A214" i="13" s="1"/>
  <c r="B210" i="13"/>
  <c r="B211" i="13" s="1"/>
  <c r="B212" i="13" s="1"/>
  <c r="B213" i="13" s="1"/>
  <c r="B214" i="13" s="1"/>
  <c r="A218" i="13"/>
  <c r="A219" i="13" s="1"/>
  <c r="A220" i="13" s="1"/>
  <c r="B218" i="13"/>
  <c r="B219" i="13" s="1"/>
  <c r="B220" i="13" s="1"/>
  <c r="A224" i="13"/>
  <c r="A225" i="13" s="1"/>
  <c r="A226" i="13" s="1"/>
  <c r="A227" i="13" s="1"/>
  <c r="A228" i="13" s="1"/>
  <c r="A229" i="13" s="1"/>
  <c r="B224" i="13"/>
  <c r="B225" i="13" s="1"/>
  <c r="B226" i="13" s="1"/>
  <c r="B227" i="13" s="1"/>
  <c r="B228" i="13" s="1"/>
  <c r="B229" i="13" s="1"/>
  <c r="A233" i="13"/>
  <c r="B233" i="13"/>
  <c r="N236" i="13"/>
  <c r="N235" i="13"/>
  <c r="N233" i="13"/>
  <c r="N232" i="13"/>
  <c r="N231" i="13"/>
  <c r="N228" i="13"/>
  <c r="N227" i="13"/>
  <c r="N226" i="13"/>
  <c r="N225" i="13"/>
  <c r="N224" i="13"/>
  <c r="N223" i="13"/>
  <c r="N222" i="13"/>
  <c r="N220" i="13"/>
  <c r="N219" i="13"/>
  <c r="N218" i="13"/>
  <c r="N217" i="13"/>
  <c r="N216" i="13"/>
  <c r="N214" i="13"/>
  <c r="N213" i="13"/>
  <c r="N212" i="13"/>
  <c r="N211" i="13"/>
  <c r="N210" i="13"/>
  <c r="N209" i="13"/>
  <c r="N208" i="13"/>
  <c r="N206" i="13"/>
  <c r="N205" i="13"/>
  <c r="N204" i="13"/>
  <c r="N202" i="13"/>
  <c r="N201" i="13"/>
  <c r="N200" i="13"/>
  <c r="N198" i="13"/>
  <c r="N197" i="13"/>
  <c r="N196" i="13"/>
  <c r="N194" i="13"/>
  <c r="N193" i="13"/>
  <c r="N192" i="13"/>
  <c r="N190" i="13"/>
  <c r="N189" i="13"/>
  <c r="N187" i="13"/>
  <c r="N186" i="13"/>
  <c r="N184" i="13"/>
  <c r="N183" i="13"/>
  <c r="N181" i="13"/>
  <c r="N180" i="13"/>
  <c r="N179" i="13"/>
  <c r="N178" i="13"/>
  <c r="N177" i="13"/>
  <c r="N176" i="13"/>
  <c r="N174" i="13"/>
  <c r="N173" i="13"/>
  <c r="N172" i="13"/>
  <c r="N171" i="13"/>
  <c r="N170" i="13"/>
  <c r="N168" i="13"/>
  <c r="N167" i="13"/>
  <c r="N166" i="13"/>
  <c r="N165" i="13"/>
  <c r="N164" i="13"/>
  <c r="N162" i="13"/>
  <c r="N161" i="13"/>
  <c r="N159" i="13"/>
  <c r="N158" i="13"/>
  <c r="N157" i="13"/>
  <c r="N156" i="13"/>
  <c r="N155" i="13"/>
  <c r="N153" i="13"/>
  <c r="N152" i="13"/>
  <c r="N151" i="13"/>
  <c r="N149" i="13"/>
  <c r="N148" i="13"/>
  <c r="N147" i="13"/>
  <c r="N145" i="13"/>
  <c r="N144" i="13"/>
  <c r="N143" i="13"/>
  <c r="N142" i="13"/>
  <c r="N141" i="13"/>
  <c r="N140" i="13"/>
  <c r="N139" i="13"/>
  <c r="N138" i="13"/>
  <c r="N137" i="13"/>
  <c r="N135" i="13"/>
  <c r="N134" i="13"/>
  <c r="N133" i="13"/>
  <c r="N132" i="13"/>
  <c r="N131" i="13"/>
  <c r="N130" i="13"/>
  <c r="N128" i="13"/>
  <c r="N127" i="13"/>
  <c r="N126" i="13"/>
  <c r="N125" i="13"/>
  <c r="N124" i="13"/>
  <c r="N123" i="13"/>
  <c r="N122" i="13"/>
  <c r="N120" i="13"/>
  <c r="N119" i="13"/>
  <c r="N118" i="13"/>
  <c r="N117" i="13"/>
  <c r="N115" i="13"/>
  <c r="N114" i="13"/>
  <c r="N113" i="13"/>
  <c r="N112" i="13"/>
  <c r="N111" i="13"/>
  <c r="N110" i="13"/>
  <c r="N109" i="13"/>
  <c r="N108" i="13"/>
  <c r="N107" i="13"/>
  <c r="N106" i="13"/>
  <c r="N104" i="13"/>
  <c r="N103" i="13"/>
  <c r="N102" i="13"/>
  <c r="N101" i="13"/>
  <c r="N100" i="13"/>
  <c r="N99" i="13"/>
  <c r="N96" i="13"/>
  <c r="N95" i="13"/>
  <c r="N94" i="13"/>
  <c r="N90" i="13"/>
  <c r="N89" i="13"/>
  <c r="N88" i="13"/>
  <c r="N87" i="13"/>
  <c r="N86" i="13"/>
  <c r="N85" i="13"/>
  <c r="N84" i="13"/>
  <c r="N82" i="13"/>
  <c r="N81" i="13"/>
  <c r="N80" i="13"/>
  <c r="N79" i="13"/>
  <c r="N78" i="13"/>
  <c r="N77" i="13"/>
  <c r="N76" i="13"/>
  <c r="N74" i="13"/>
  <c r="N73" i="13"/>
  <c r="N72" i="13"/>
  <c r="N71" i="13"/>
  <c r="N70" i="13"/>
  <c r="N69" i="13"/>
  <c r="N68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7" i="13"/>
  <c r="N26" i="13"/>
  <c r="N25" i="13"/>
  <c r="N24" i="13"/>
  <c r="N22" i="13"/>
  <c r="N21" i="13"/>
  <c r="N19" i="13"/>
  <c r="N18" i="13"/>
  <c r="N17" i="13"/>
  <c r="N16" i="13"/>
  <c r="N15" i="13"/>
  <c r="A19" i="12"/>
  <c r="B19" i="12"/>
  <c r="A23" i="12"/>
  <c r="B23" i="12"/>
  <c r="A27" i="12"/>
  <c r="A28" i="12" s="1"/>
  <c r="A29" i="12" s="1"/>
  <c r="A30" i="12" s="1"/>
  <c r="A31" i="12" s="1"/>
  <c r="A32" i="12" s="1"/>
  <c r="A33" i="12" s="1"/>
  <c r="B27" i="12"/>
  <c r="B28" i="12" s="1"/>
  <c r="B29" i="12" s="1"/>
  <c r="B30" i="12" s="1"/>
  <c r="B31" i="12" s="1"/>
  <c r="B32" i="12" s="1"/>
  <c r="B33" i="12" s="1"/>
  <c r="A37" i="12"/>
  <c r="A38" i="12" s="1"/>
  <c r="A39" i="12" s="1"/>
  <c r="B37" i="12"/>
  <c r="B38" i="12" s="1"/>
  <c r="B39" i="12" s="1"/>
  <c r="A43" i="12"/>
  <c r="A44" i="12" s="1"/>
  <c r="A45" i="12" s="1"/>
  <c r="A46" i="12" s="1"/>
  <c r="B43" i="12"/>
  <c r="B44" i="12" s="1"/>
  <c r="B45" i="12" s="1"/>
  <c r="B46" i="12" s="1"/>
  <c r="A50" i="12"/>
  <c r="B50" i="12"/>
  <c r="A54" i="12"/>
  <c r="B54" i="12"/>
  <c r="A58" i="12"/>
  <c r="A59" i="12" s="1"/>
  <c r="A60" i="12" s="1"/>
  <c r="A61" i="12" s="1"/>
  <c r="B58" i="12"/>
  <c r="B59" i="12" s="1"/>
  <c r="B60" i="12" s="1"/>
  <c r="B61" i="12" s="1"/>
  <c r="A68" i="12"/>
  <c r="B68" i="12"/>
  <c r="A72" i="12"/>
  <c r="B72" i="12"/>
  <c r="A76" i="12"/>
  <c r="A77" i="12" s="1"/>
  <c r="A78" i="12" s="1"/>
  <c r="A79" i="12" s="1"/>
  <c r="A80" i="12" s="1"/>
  <c r="A81" i="12" s="1"/>
  <c r="B76" i="12"/>
  <c r="B77" i="12" s="1"/>
  <c r="B78" i="12" s="1"/>
  <c r="B79" i="12" s="1"/>
  <c r="B80" i="12" s="1"/>
  <c r="B81" i="12" s="1"/>
  <c r="A91" i="12"/>
  <c r="B91" i="12"/>
  <c r="A98" i="12"/>
  <c r="B98" i="12"/>
  <c r="A102" i="12"/>
  <c r="B102" i="12"/>
  <c r="A112" i="12"/>
  <c r="B112" i="12"/>
  <c r="A119" i="12"/>
  <c r="B119" i="12"/>
  <c r="A126" i="12"/>
  <c r="B126" i="12"/>
  <c r="N132" i="12"/>
  <c r="N128" i="12"/>
  <c r="N126" i="12"/>
  <c r="N125" i="12"/>
  <c r="N124" i="12"/>
  <c r="N122" i="12"/>
  <c r="N121" i="12"/>
  <c r="N119" i="12"/>
  <c r="N118" i="12"/>
  <c r="N117" i="12"/>
  <c r="N115" i="12"/>
  <c r="N114" i="12"/>
  <c r="N112" i="12"/>
  <c r="N111" i="12"/>
  <c r="N104" i="12"/>
  <c r="N102" i="12"/>
  <c r="N101" i="12"/>
  <c r="N100" i="12"/>
  <c r="N98" i="12"/>
  <c r="N97" i="12"/>
  <c r="N96" i="12"/>
  <c r="N94" i="12"/>
  <c r="N93" i="12"/>
  <c r="N91" i="12"/>
  <c r="N90" i="12"/>
  <c r="N89" i="12"/>
  <c r="N87" i="12"/>
  <c r="N86" i="12"/>
  <c r="N84" i="12"/>
  <c r="N83" i="12"/>
  <c r="N81" i="12"/>
  <c r="N80" i="12"/>
  <c r="N79" i="12"/>
  <c r="N78" i="12"/>
  <c r="N77" i="12"/>
  <c r="N76" i="12"/>
  <c r="N75" i="12"/>
  <c r="N74" i="12"/>
  <c r="N72" i="12"/>
  <c r="N71" i="12"/>
  <c r="N70" i="12"/>
  <c r="N68" i="12"/>
  <c r="N67" i="12"/>
  <c r="N66" i="12"/>
  <c r="N64" i="12"/>
  <c r="N63" i="12"/>
  <c r="N61" i="12"/>
  <c r="N60" i="12"/>
  <c r="N59" i="12"/>
  <c r="N58" i="12"/>
  <c r="N57" i="12"/>
  <c r="N56" i="12"/>
  <c r="N54" i="12"/>
  <c r="N53" i="12"/>
  <c r="N52" i="12"/>
  <c r="N50" i="12"/>
  <c r="N49" i="12"/>
  <c r="N48" i="12"/>
  <c r="N46" i="12"/>
  <c r="N45" i="12"/>
  <c r="N44" i="12"/>
  <c r="N43" i="12"/>
  <c r="N42" i="12"/>
  <c r="N41" i="12"/>
  <c r="N39" i="12"/>
  <c r="N38" i="12"/>
  <c r="N37" i="12"/>
  <c r="N36" i="12"/>
  <c r="N35" i="12"/>
  <c r="N33" i="12"/>
  <c r="N32" i="12"/>
  <c r="N31" i="12"/>
  <c r="N30" i="12"/>
  <c r="N29" i="12"/>
  <c r="N28" i="12"/>
  <c r="N27" i="12"/>
  <c r="N26" i="12"/>
  <c r="N25" i="12"/>
  <c r="N23" i="12"/>
  <c r="N22" i="12"/>
  <c r="N21" i="12"/>
  <c r="N19" i="12"/>
  <c r="N18" i="12"/>
  <c r="N17" i="12"/>
  <c r="N15" i="12"/>
  <c r="N21" i="11"/>
  <c r="N20" i="11"/>
  <c r="N19" i="11"/>
  <c r="N18" i="11"/>
  <c r="N17" i="11"/>
  <c r="N16" i="11"/>
  <c r="N15" i="11"/>
  <c r="N42" i="10"/>
  <c r="N41" i="10"/>
  <c r="N39" i="10"/>
  <c r="N38" i="10"/>
  <c r="N36" i="10"/>
  <c r="N35" i="10"/>
  <c r="N33" i="10"/>
  <c r="N32" i="10"/>
  <c r="N30" i="10"/>
  <c r="N29" i="10"/>
  <c r="N28" i="10"/>
  <c r="N26" i="10"/>
  <c r="N25" i="10"/>
  <c r="N23" i="10"/>
  <c r="N22" i="10"/>
  <c r="N20" i="10"/>
  <c r="N19" i="10"/>
  <c r="N18" i="10"/>
  <c r="N17" i="10"/>
  <c r="N15" i="10"/>
  <c r="B16" i="9"/>
  <c r="B17" i="9" s="1"/>
  <c r="B18" i="9" s="1"/>
  <c r="A16" i="9"/>
  <c r="A17" i="9" s="1"/>
  <c r="A18" i="9" s="1"/>
  <c r="N151" i="9" l="1"/>
  <c r="N150" i="9"/>
  <c r="N148" i="9"/>
  <c r="N147" i="9"/>
  <c r="N145" i="9"/>
  <c r="N144" i="9"/>
  <c r="N143" i="9"/>
  <c r="N142" i="9"/>
  <c r="N141" i="9"/>
  <c r="N139" i="9"/>
  <c r="N138" i="9"/>
  <c r="N136" i="9"/>
  <c r="N135" i="9"/>
  <c r="N133" i="9"/>
  <c r="N132" i="9"/>
  <c r="N130" i="9"/>
  <c r="N129" i="9"/>
  <c r="N127" i="9"/>
  <c r="N126" i="9"/>
  <c r="N124" i="9"/>
  <c r="N123" i="9"/>
  <c r="N121" i="9"/>
  <c r="N120" i="9"/>
  <c r="N118" i="9"/>
  <c r="N117" i="9"/>
  <c r="N115" i="9"/>
  <c r="N114" i="9"/>
  <c r="N113" i="9"/>
  <c r="N111" i="9"/>
  <c r="N110" i="9"/>
  <c r="N109" i="9"/>
  <c r="N107" i="9"/>
  <c r="N106" i="9"/>
  <c r="N105" i="9"/>
  <c r="N104" i="9"/>
  <c r="N102" i="9"/>
  <c r="N101" i="9"/>
  <c r="N100" i="9"/>
  <c r="N99" i="9"/>
  <c r="N97" i="9"/>
  <c r="N96" i="9"/>
  <c r="N94" i="9"/>
  <c r="N93" i="9"/>
  <c r="N92" i="9"/>
  <c r="N90" i="9"/>
  <c r="N89" i="9"/>
  <c r="N88" i="9"/>
  <c r="N87" i="9"/>
  <c r="N86" i="9"/>
  <c r="N85" i="9"/>
  <c r="N84" i="9"/>
  <c r="N83" i="9"/>
  <c r="N82" i="9"/>
  <c r="N80" i="9"/>
  <c r="N79" i="9"/>
  <c r="N77" i="9"/>
  <c r="N76" i="9"/>
  <c r="N75" i="9"/>
  <c r="N73" i="9"/>
  <c r="N72" i="9"/>
  <c r="N71" i="9"/>
  <c r="N69" i="9"/>
  <c r="N68" i="9"/>
  <c r="N67" i="9"/>
  <c r="N65" i="9"/>
  <c r="N64" i="9"/>
  <c r="N63" i="9"/>
  <c r="N62" i="9"/>
  <c r="N60" i="9"/>
  <c r="N59" i="9"/>
  <c r="N58" i="9"/>
  <c r="N56" i="9"/>
  <c r="N55" i="9"/>
  <c r="N54" i="9"/>
  <c r="N53" i="9"/>
  <c r="N52" i="9"/>
  <c r="N50" i="9"/>
  <c r="N49" i="9"/>
  <c r="N48" i="9"/>
  <c r="N47" i="9"/>
  <c r="N45" i="9"/>
  <c r="N44" i="9"/>
  <c r="N43" i="9"/>
  <c r="N42" i="9"/>
  <c r="N40" i="9"/>
  <c r="N39" i="9"/>
  <c r="N38" i="9"/>
  <c r="N37" i="9"/>
  <c r="N36" i="9"/>
  <c r="N35" i="9"/>
  <c r="N34" i="9"/>
  <c r="N33" i="9"/>
  <c r="N32" i="9"/>
  <c r="N31" i="9"/>
  <c r="N30" i="9"/>
  <c r="N29" i="9"/>
  <c r="N27" i="9"/>
  <c r="N26" i="9"/>
  <c r="N24" i="9"/>
  <c r="N23" i="9"/>
  <c r="N21" i="9"/>
  <c r="L19" i="8"/>
  <c r="L18" i="8"/>
  <c r="L16" i="8"/>
  <c r="A19" i="7"/>
  <c r="A20" i="7" s="1"/>
  <c r="A21" i="7" s="1"/>
  <c r="A22" i="7" s="1"/>
  <c r="B19" i="7"/>
  <c r="B20" i="7" s="1"/>
  <c r="B21" i="7" s="1"/>
  <c r="B22" i="7" s="1"/>
  <c r="A26" i="7"/>
  <c r="A27" i="7" s="1"/>
  <c r="A28" i="7" s="1"/>
  <c r="A29" i="7" s="1"/>
  <c r="B26" i="7"/>
  <c r="B27" i="7" s="1"/>
  <c r="B28" i="7" s="1"/>
  <c r="B29" i="7" s="1"/>
  <c r="A34" i="7"/>
  <c r="A35" i="7" s="1"/>
  <c r="B34" i="7"/>
  <c r="B35" i="7" s="1"/>
  <c r="B37" i="7" s="1"/>
  <c r="B38" i="7" s="1"/>
  <c r="B39" i="7" s="1"/>
  <c r="B40" i="7" s="1"/>
  <c r="B41" i="7" s="1"/>
  <c r="B42" i="7" s="1"/>
  <c r="B43" i="7" s="1"/>
  <c r="B44" i="7" s="1"/>
  <c r="B45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A90" i="7"/>
  <c r="A91" i="7" s="1"/>
  <c r="B90" i="7"/>
  <c r="B91" i="7" s="1"/>
  <c r="A95" i="7"/>
  <c r="A96" i="7" s="1"/>
  <c r="A97" i="7" s="1"/>
  <c r="A98" i="7" s="1"/>
  <c r="A99" i="7" s="1"/>
  <c r="A100" i="7" s="1"/>
  <c r="B95" i="7"/>
  <c r="B96" i="7" s="1"/>
  <c r="B97" i="7" s="1"/>
  <c r="B98" i="7" s="1"/>
  <c r="B99" i="7" s="1"/>
  <c r="B100" i="7" s="1"/>
  <c r="A104" i="7"/>
  <c r="A105" i="7" s="1"/>
  <c r="A106" i="7" s="1"/>
  <c r="A107" i="7" s="1"/>
  <c r="A109" i="7" s="1"/>
  <c r="A110" i="7" s="1"/>
  <c r="A111" i="7" s="1"/>
  <c r="A112" i="7" s="1"/>
  <c r="A113" i="7" s="1"/>
  <c r="A114" i="7" s="1"/>
  <c r="A116" i="7" s="1"/>
  <c r="A117" i="7" s="1"/>
  <c r="A118" i="7" s="1"/>
  <c r="A119" i="7" s="1"/>
  <c r="A120" i="7" s="1"/>
  <c r="A121" i="7" s="1"/>
  <c r="A122" i="7" s="1"/>
  <c r="A123" i="7" s="1"/>
  <c r="A124" i="7" s="1"/>
  <c r="B104" i="7"/>
  <c r="B105" i="7" s="1"/>
  <c r="B106" i="7" s="1"/>
  <c r="B107" i="7" s="1"/>
  <c r="B109" i="7" s="1"/>
  <c r="B110" i="7" s="1"/>
  <c r="B111" i="7" s="1"/>
  <c r="B112" i="7" s="1"/>
  <c r="B113" i="7" s="1"/>
  <c r="B114" i="7" s="1"/>
  <c r="B116" i="7" s="1"/>
  <c r="B117" i="7" s="1"/>
  <c r="B118" i="7" s="1"/>
  <c r="B119" i="7" s="1"/>
  <c r="B120" i="7" s="1"/>
  <c r="B121" i="7" s="1"/>
  <c r="B122" i="7" s="1"/>
  <c r="B123" i="7" s="1"/>
  <c r="B124" i="7" s="1"/>
  <c r="A131" i="7"/>
  <c r="A132" i="7" s="1"/>
  <c r="A133" i="7" s="1"/>
  <c r="B131" i="7"/>
  <c r="B132" i="7" s="1"/>
  <c r="B133" i="7" s="1"/>
  <c r="A137" i="7"/>
  <c r="A138" i="7" s="1"/>
  <c r="A139" i="7" s="1"/>
  <c r="A140" i="7" s="1"/>
  <c r="B137" i="7"/>
  <c r="B138" i="7" s="1"/>
  <c r="B139" i="7" s="1"/>
  <c r="B140" i="7" s="1"/>
  <c r="A144" i="7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3" i="7" s="1"/>
  <c r="B144" i="7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3" i="7" s="1"/>
  <c r="A177" i="7"/>
  <c r="A178" i="7" s="1"/>
  <c r="A179" i="7" s="1"/>
  <c r="A180" i="7" s="1"/>
  <c r="A181" i="7" s="1"/>
  <c r="B177" i="7"/>
  <c r="B178" i="7" s="1"/>
  <c r="B179" i="7" s="1"/>
  <c r="B180" i="7" s="1"/>
  <c r="B181" i="7" s="1"/>
  <c r="A185" i="7"/>
  <c r="A186" i="7" s="1"/>
  <c r="A187" i="7" s="1"/>
  <c r="A188" i="7" s="1"/>
  <c r="A189" i="7" s="1"/>
  <c r="B185" i="7"/>
  <c r="B186" i="7" s="1"/>
  <c r="B187" i="7" s="1"/>
  <c r="B188" i="7" s="1"/>
  <c r="B189" i="7" s="1"/>
  <c r="A193" i="7"/>
  <c r="A194" i="7" s="1"/>
  <c r="A195" i="7" s="1"/>
  <c r="A196" i="7" s="1"/>
  <c r="B193" i="7"/>
  <c r="B194" i="7" s="1"/>
  <c r="B195" i="7" s="1"/>
  <c r="B196" i="7" s="1"/>
  <c r="A203" i="7"/>
  <c r="A204" i="7" s="1"/>
  <c r="A205" i="7" s="1"/>
  <c r="B203" i="7"/>
  <c r="B204" i="7" s="1"/>
  <c r="B205" i="7" s="1"/>
  <c r="A209" i="7"/>
  <c r="A210" i="7" s="1"/>
  <c r="A211" i="7" s="1"/>
  <c r="A212" i="7" s="1"/>
  <c r="B209" i="7"/>
  <c r="B210" i="7" s="1"/>
  <c r="B211" i="7" s="1"/>
  <c r="B212" i="7" s="1"/>
  <c r="N218" i="7"/>
  <c r="N217" i="7"/>
  <c r="N215" i="7"/>
  <c r="N214" i="7"/>
  <c r="N212" i="7"/>
  <c r="N211" i="7"/>
  <c r="N210" i="7"/>
  <c r="N209" i="7"/>
  <c r="N208" i="7"/>
  <c r="N207" i="7"/>
  <c r="N205" i="7"/>
  <c r="N204" i="7"/>
  <c r="N203" i="7"/>
  <c r="N202" i="7"/>
  <c r="N201" i="7"/>
  <c r="N199" i="7"/>
  <c r="N198" i="7"/>
  <c r="N196" i="7"/>
  <c r="N195" i="7"/>
  <c r="N194" i="7"/>
  <c r="N193" i="7"/>
  <c r="N192" i="7"/>
  <c r="N191" i="7"/>
  <c r="N189" i="7"/>
  <c r="N188" i="7"/>
  <c r="N187" i="7"/>
  <c r="N186" i="7"/>
  <c r="N185" i="7"/>
  <c r="N184" i="7"/>
  <c r="N183" i="7"/>
  <c r="N181" i="7"/>
  <c r="N180" i="7"/>
  <c r="N179" i="7"/>
  <c r="N178" i="7"/>
  <c r="N177" i="7"/>
  <c r="N176" i="7"/>
  <c r="N175" i="7"/>
  <c r="N173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0" i="7"/>
  <c r="N139" i="7"/>
  <c r="N138" i="7"/>
  <c r="N137" i="7"/>
  <c r="N136" i="7"/>
  <c r="N135" i="7"/>
  <c r="N133" i="7"/>
  <c r="N132" i="7"/>
  <c r="N131" i="7"/>
  <c r="N130" i="7"/>
  <c r="N129" i="7"/>
  <c r="N127" i="7"/>
  <c r="N126" i="7"/>
  <c r="N124" i="7"/>
  <c r="N123" i="7"/>
  <c r="N122" i="7"/>
  <c r="N121" i="7"/>
  <c r="N120" i="7"/>
  <c r="N119" i="7"/>
  <c r="N118" i="7"/>
  <c r="N117" i="7"/>
  <c r="N116" i="7"/>
  <c r="N114" i="7"/>
  <c r="N113" i="7"/>
  <c r="N112" i="7"/>
  <c r="N111" i="7"/>
  <c r="N110" i="7"/>
  <c r="N109" i="7"/>
  <c r="N107" i="7"/>
  <c r="N106" i="7"/>
  <c r="N105" i="7"/>
  <c r="N104" i="7"/>
  <c r="N103" i="7"/>
  <c r="N102" i="7"/>
  <c r="N100" i="7"/>
  <c r="N99" i="7"/>
  <c r="N98" i="7"/>
  <c r="N97" i="7"/>
  <c r="N96" i="7"/>
  <c r="N95" i="7"/>
  <c r="N94" i="7"/>
  <c r="N93" i="7"/>
  <c r="N91" i="7"/>
  <c r="N90" i="7"/>
  <c r="N89" i="7"/>
  <c r="N88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5" i="7"/>
  <c r="N44" i="7"/>
  <c r="N43" i="7"/>
  <c r="N42" i="7"/>
  <c r="N41" i="7"/>
  <c r="N40" i="7"/>
  <c r="N39" i="7"/>
  <c r="N38" i="7"/>
  <c r="N37" i="7"/>
  <c r="N35" i="7"/>
  <c r="N34" i="7"/>
  <c r="N32" i="7"/>
  <c r="N31" i="7"/>
  <c r="N29" i="7"/>
  <c r="N28" i="7"/>
  <c r="N27" i="7"/>
  <c r="N26" i="7"/>
  <c r="N25" i="7"/>
  <c r="N24" i="7"/>
  <c r="N22" i="7"/>
  <c r="N21" i="7"/>
  <c r="N20" i="7"/>
  <c r="N19" i="7"/>
  <c r="N18" i="7"/>
  <c r="N17" i="7"/>
  <c r="N15" i="7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B17" i="6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A35" i="6"/>
  <c r="A36" i="6" s="1"/>
  <c r="B35" i="6"/>
  <c r="B36" i="6" s="1"/>
  <c r="A43" i="6"/>
  <c r="A44" i="6" s="1"/>
  <c r="A45" i="6" s="1"/>
  <c r="A46" i="6" s="1"/>
  <c r="B43" i="6"/>
  <c r="B44" i="6" s="1"/>
  <c r="B45" i="6" s="1"/>
  <c r="B46" i="6" s="1"/>
  <c r="A50" i="6"/>
  <c r="A51" i="6" s="1"/>
  <c r="B50" i="6"/>
  <c r="B51" i="6" s="1"/>
  <c r="A55" i="6"/>
  <c r="A56" i="6" s="1"/>
  <c r="A57" i="6" s="1"/>
  <c r="A58" i="6" s="1"/>
  <c r="A59" i="6" s="1"/>
  <c r="A60" i="6" s="1"/>
  <c r="A61" i="6" s="1"/>
  <c r="A62" i="6" s="1"/>
  <c r="A63" i="6" s="1"/>
  <c r="A64" i="6" s="1"/>
  <c r="B55" i="6"/>
  <c r="B56" i="6" s="1"/>
  <c r="B57" i="6" s="1"/>
  <c r="B58" i="6" s="1"/>
  <c r="B59" i="6" s="1"/>
  <c r="B60" i="6" s="1"/>
  <c r="B61" i="6" s="1"/>
  <c r="B62" i="6" s="1"/>
  <c r="B63" i="6" s="1"/>
  <c r="B64" i="6" s="1"/>
  <c r="A68" i="6"/>
  <c r="A69" i="6" s="1"/>
  <c r="A70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B68" i="6"/>
  <c r="B69" i="6" s="1"/>
  <c r="B70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A88" i="6"/>
  <c r="A89" i="6" s="1"/>
  <c r="A90" i="6" s="1"/>
  <c r="A91" i="6" s="1"/>
  <c r="A92" i="6" s="1"/>
  <c r="B88" i="6"/>
  <c r="B89" i="6" s="1"/>
  <c r="B90" i="6" s="1"/>
  <c r="B91" i="6" s="1"/>
  <c r="B92" i="6" s="1"/>
  <c r="A96" i="6"/>
  <c r="A97" i="6" s="1"/>
  <c r="A98" i="6" s="1"/>
  <c r="A99" i="6" s="1"/>
  <c r="B96" i="6"/>
  <c r="B97" i="6" s="1"/>
  <c r="B98" i="6" s="1"/>
  <c r="B99" i="6" s="1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B103" i="6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A120" i="6"/>
  <c r="A121" i="6" s="1"/>
  <c r="B120" i="6"/>
  <c r="B121" i="6" s="1"/>
  <c r="A125" i="6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B125" i="6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A140" i="6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B140" i="6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A157" i="6"/>
  <c r="A158" i="6" s="1"/>
  <c r="A159" i="6" s="1"/>
  <c r="A160" i="6" s="1"/>
  <c r="A161" i="6" s="1"/>
  <c r="B157" i="6"/>
  <c r="B158" i="6" s="1"/>
  <c r="B159" i="6" s="1"/>
  <c r="B160" i="6" s="1"/>
  <c r="B161" i="6" s="1"/>
  <c r="A165" i="6"/>
  <c r="B165" i="6"/>
  <c r="A169" i="6"/>
  <c r="A170" i="6"/>
  <c r="A171" i="6" s="1"/>
  <c r="A172" i="6" s="1"/>
  <c r="A173" i="6" s="1"/>
  <c r="A174" i="6" s="1"/>
  <c r="B169" i="6"/>
  <c r="B170" i="6" s="1"/>
  <c r="B171" i="6" s="1"/>
  <c r="B172" i="6" s="1"/>
  <c r="B173" i="6" s="1"/>
  <c r="B174" i="6" s="1"/>
  <c r="A178" i="6"/>
  <c r="A179" i="6" s="1"/>
  <c r="B178" i="6"/>
  <c r="B179" i="6" s="1"/>
  <c r="A187" i="6"/>
  <c r="A188" i="6" s="1"/>
  <c r="A189" i="6" s="1"/>
  <c r="A190" i="6" s="1"/>
  <c r="A191" i="6" s="1"/>
  <c r="A192" i="6" s="1"/>
  <c r="A193" i="6" s="1"/>
  <c r="A195" i="6" s="1"/>
  <c r="B187" i="6"/>
  <c r="B188" i="6" s="1"/>
  <c r="B189" i="6" s="1"/>
  <c r="B190" i="6" s="1"/>
  <c r="B191" i="6" s="1"/>
  <c r="B192" i="6" s="1"/>
  <c r="B193" i="6" s="1"/>
  <c r="B195" i="6" s="1"/>
  <c r="A199" i="6"/>
  <c r="A200" i="6" s="1"/>
  <c r="B199" i="6"/>
  <c r="A204" i="6"/>
  <c r="A205" i="6" s="1"/>
  <c r="A206" i="6" s="1"/>
  <c r="A207" i="6" s="1"/>
  <c r="B204" i="6"/>
  <c r="B205" i="6" s="1"/>
  <c r="B206" i="6" s="1"/>
  <c r="B207" i="6" s="1"/>
  <c r="A211" i="6"/>
  <c r="A212" i="6" s="1"/>
  <c r="B211" i="6"/>
  <c r="B212" i="6" s="1"/>
  <c r="A216" i="6"/>
  <c r="B216" i="6"/>
  <c r="A220" i="6"/>
  <c r="B220" i="6"/>
  <c r="A224" i="6"/>
  <c r="A226" i="6" s="1"/>
  <c r="A227" i="6" s="1"/>
  <c r="A228" i="6" s="1"/>
  <c r="A230" i="6" s="1"/>
  <c r="B224" i="6"/>
  <c r="B226" i="6" s="1"/>
  <c r="B227" i="6" s="1"/>
  <c r="B228" i="6" s="1"/>
  <c r="B230" i="6" s="1"/>
  <c r="A235" i="6"/>
  <c r="A236" i="6" s="1"/>
  <c r="A237" i="6" s="1"/>
  <c r="A238" i="6" s="1"/>
  <c r="A239" i="6" s="1"/>
  <c r="A240" i="6" s="1"/>
  <c r="A241" i="6" s="1"/>
  <c r="B235" i="6"/>
  <c r="B236" i="6" s="1"/>
  <c r="B237" i="6" s="1"/>
  <c r="B238" i="6" s="1"/>
  <c r="B239" i="6" s="1"/>
  <c r="B240" i="6" s="1"/>
  <c r="B241" i="6" s="1"/>
  <c r="A245" i="6"/>
  <c r="A246" i="6" s="1"/>
  <c r="B245" i="6"/>
  <c r="B246" i="6" s="1"/>
  <c r="A250" i="6"/>
  <c r="A251" i="6" s="1"/>
  <c r="A252" i="6" s="1"/>
  <c r="B250" i="6"/>
  <c r="B251" i="6" s="1"/>
  <c r="B252" i="6" s="1"/>
  <c r="A256" i="6"/>
  <c r="A257" i="6" s="1"/>
  <c r="A258" i="6" s="1"/>
  <c r="A259" i="6" s="1"/>
  <c r="A260" i="6" s="1"/>
  <c r="A261" i="6" s="1"/>
  <c r="B256" i="6"/>
  <c r="B257" i="6" s="1"/>
  <c r="B258" i="6" s="1"/>
  <c r="B259" i="6" s="1"/>
  <c r="B260" i="6" s="1"/>
  <c r="B261" i="6" s="1"/>
  <c r="A265" i="6"/>
  <c r="B265" i="6"/>
  <c r="A269" i="6"/>
  <c r="A271" i="6" s="1"/>
  <c r="A272" i="6" s="1"/>
  <c r="A273" i="6" s="1"/>
  <c r="B269" i="6"/>
  <c r="B271" i="6" s="1"/>
  <c r="B272" i="6" s="1"/>
  <c r="B273" i="6" s="1"/>
  <c r="A277" i="6"/>
  <c r="A278" i="6" s="1"/>
  <c r="B277" i="6"/>
  <c r="B278" i="6" s="1"/>
  <c r="N281" i="6"/>
  <c r="N280" i="6"/>
  <c r="N278" i="6"/>
  <c r="N277" i="6"/>
  <c r="N276" i="6"/>
  <c r="N275" i="6"/>
  <c r="N273" i="6"/>
  <c r="N272" i="6"/>
  <c r="N271" i="6"/>
  <c r="N269" i="6"/>
  <c r="N268" i="6"/>
  <c r="N267" i="6"/>
  <c r="N265" i="6"/>
  <c r="N264" i="6"/>
  <c r="N263" i="6"/>
  <c r="N261" i="6"/>
  <c r="N260" i="6"/>
  <c r="N259" i="6"/>
  <c r="N258" i="6"/>
  <c r="N257" i="6"/>
  <c r="N256" i="6"/>
  <c r="N255" i="6"/>
  <c r="N254" i="6"/>
  <c r="N252" i="6"/>
  <c r="N251" i="6"/>
  <c r="N250" i="6"/>
  <c r="N249" i="6"/>
  <c r="N248" i="6"/>
  <c r="N246" i="6"/>
  <c r="N245" i="6"/>
  <c r="N244" i="6"/>
  <c r="N243" i="6"/>
  <c r="N241" i="6"/>
  <c r="N240" i="6"/>
  <c r="N239" i="6"/>
  <c r="N238" i="6"/>
  <c r="N237" i="6"/>
  <c r="N236" i="6"/>
  <c r="N235" i="6"/>
  <c r="N233" i="6"/>
  <c r="N232" i="6"/>
  <c r="N230" i="6"/>
  <c r="N228" i="6"/>
  <c r="N227" i="6"/>
  <c r="N226" i="6"/>
  <c r="N224" i="6"/>
  <c r="N223" i="6"/>
  <c r="N222" i="6"/>
  <c r="N220" i="6"/>
  <c r="N219" i="6"/>
  <c r="N218" i="6"/>
  <c r="N216" i="6"/>
  <c r="N215" i="6"/>
  <c r="N214" i="6"/>
  <c r="N212" i="6"/>
  <c r="N211" i="6"/>
  <c r="N210" i="6"/>
  <c r="N209" i="6"/>
  <c r="N207" i="6"/>
  <c r="N206" i="6"/>
  <c r="N205" i="6"/>
  <c r="N204" i="6"/>
  <c r="N203" i="6"/>
  <c r="N202" i="6"/>
  <c r="N200" i="6"/>
  <c r="N199" i="6"/>
  <c r="N198" i="6"/>
  <c r="N197" i="6"/>
  <c r="N195" i="6"/>
  <c r="N193" i="6"/>
  <c r="N192" i="6"/>
  <c r="N191" i="6"/>
  <c r="N190" i="6"/>
  <c r="N189" i="6"/>
  <c r="N188" i="6"/>
  <c r="N187" i="6"/>
  <c r="N186" i="6"/>
  <c r="N184" i="6"/>
  <c r="N182" i="6"/>
  <c r="N181" i="6"/>
  <c r="N179" i="6"/>
  <c r="N178" i="6"/>
  <c r="N177" i="6"/>
  <c r="N176" i="6"/>
  <c r="N174" i="6"/>
  <c r="N173" i="6"/>
  <c r="N172" i="6"/>
  <c r="N171" i="6"/>
  <c r="N170" i="6"/>
  <c r="N169" i="6"/>
  <c r="N168" i="6"/>
  <c r="N167" i="6"/>
  <c r="N165" i="6"/>
  <c r="N164" i="6"/>
  <c r="N163" i="6"/>
  <c r="N159" i="6"/>
  <c r="N158" i="6"/>
  <c r="N157" i="6"/>
  <c r="N156" i="6"/>
  <c r="N154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1" i="6"/>
  <c r="N120" i="6"/>
  <c r="N119" i="6"/>
  <c r="N118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99" i="6"/>
  <c r="N98" i="6"/>
  <c r="N97" i="6"/>
  <c r="N96" i="6"/>
  <c r="N95" i="6"/>
  <c r="N94" i="6"/>
  <c r="N92" i="6"/>
  <c r="N91" i="6"/>
  <c r="N90" i="6"/>
  <c r="N89" i="6"/>
  <c r="N88" i="6"/>
  <c r="N87" i="6"/>
  <c r="N86" i="6"/>
  <c r="N84" i="6"/>
  <c r="N83" i="6"/>
  <c r="N81" i="6"/>
  <c r="N80" i="6"/>
  <c r="N79" i="6"/>
  <c r="N78" i="6"/>
  <c r="N77" i="6"/>
  <c r="N76" i="6"/>
  <c r="N75" i="6"/>
  <c r="N74" i="6"/>
  <c r="N73" i="6"/>
  <c r="N72" i="6"/>
  <c r="N70" i="6"/>
  <c r="N69" i="6"/>
  <c r="N68" i="6"/>
  <c r="N67" i="6"/>
  <c r="N66" i="6"/>
  <c r="N63" i="6"/>
  <c r="N62" i="6"/>
  <c r="N61" i="6"/>
  <c r="N60" i="6"/>
  <c r="N59" i="6"/>
  <c r="N58" i="6"/>
  <c r="N57" i="6"/>
  <c r="N56" i="6"/>
  <c r="N55" i="6"/>
  <c r="N54" i="6"/>
  <c r="N53" i="6"/>
  <c r="N51" i="6"/>
  <c r="N50" i="6"/>
  <c r="N49" i="6"/>
  <c r="N48" i="6"/>
  <c r="N46" i="6"/>
  <c r="N45" i="6"/>
  <c r="N44" i="6"/>
  <c r="N43" i="6"/>
  <c r="N42" i="6"/>
  <c r="N41" i="6"/>
  <c r="N39" i="6"/>
  <c r="N38" i="6"/>
  <c r="N36" i="6"/>
  <c r="N35" i="6"/>
  <c r="N34" i="6"/>
  <c r="N33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L29" i="5"/>
  <c r="L25" i="5"/>
  <c r="L23" i="5"/>
  <c r="L22" i="5"/>
  <c r="L20" i="5"/>
  <c r="L19" i="5"/>
  <c r="L18" i="5"/>
  <c r="L16" i="5"/>
  <c r="L31" i="4"/>
  <c r="L30" i="4"/>
  <c r="L26" i="4"/>
  <c r="L25" i="4"/>
  <c r="L23" i="4"/>
  <c r="L22" i="4"/>
  <c r="L21" i="4"/>
  <c r="L20" i="4"/>
  <c r="L19" i="4"/>
  <c r="L17" i="4"/>
  <c r="L16" i="4"/>
  <c r="L15" i="4"/>
  <c r="L19" i="3"/>
  <c r="L18" i="3"/>
  <c r="L16" i="3"/>
  <c r="N20" i="2"/>
  <c r="N19" i="2"/>
  <c r="N17" i="2"/>
  <c r="N16" i="2"/>
  <c r="N15" i="2"/>
  <c r="B30" i="1"/>
  <c r="A30" i="1"/>
  <c r="A16" i="1"/>
  <c r="A17" i="1" s="1"/>
  <c r="A18" i="1" s="1"/>
  <c r="A19" i="1" s="1"/>
  <c r="A20" i="1" s="1"/>
  <c r="B16" i="1"/>
  <c r="B17" i="1" s="1"/>
  <c r="B18" i="1" s="1"/>
  <c r="B19" i="1" s="1"/>
  <c r="B20" i="1" s="1"/>
  <c r="A24" i="1"/>
  <c r="A25" i="1" s="1"/>
  <c r="B24" i="1"/>
  <c r="B25" i="1" s="1"/>
  <c r="A31" i="1"/>
  <c r="B31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A63" i="1"/>
  <c r="A64" i="1" s="1"/>
  <c r="A65" i="1" s="1"/>
  <c r="A66" i="1" s="1"/>
  <c r="A67" i="1" s="1"/>
  <c r="B63" i="1"/>
  <c r="B64" i="1" s="1"/>
  <c r="B65" i="1" s="1"/>
  <c r="B66" i="1" s="1"/>
  <c r="B67" i="1" s="1"/>
  <c r="A71" i="1"/>
  <c r="A72" i="1" s="1"/>
  <c r="A73" i="1" s="1"/>
  <c r="A74" i="1" s="1"/>
  <c r="B71" i="1"/>
  <c r="B72" i="1" s="1"/>
  <c r="B73" i="1" s="1"/>
  <c r="B74" i="1" s="1"/>
  <c r="A78" i="1"/>
  <c r="A79" i="1" s="1"/>
  <c r="A80" i="1" s="1"/>
  <c r="A81" i="1" s="1"/>
  <c r="A82" i="1" s="1"/>
  <c r="A83" i="1" s="1"/>
  <c r="A84" i="1" s="1"/>
  <c r="A85" i="1" s="1"/>
  <c r="B78" i="1"/>
  <c r="B79" i="1" s="1"/>
  <c r="B80" i="1" s="1"/>
  <c r="B81" i="1" s="1"/>
  <c r="B82" i="1" s="1"/>
  <c r="B83" i="1" s="1"/>
  <c r="B84" i="1" s="1"/>
  <c r="B85" i="1" s="1"/>
  <c r="A89" i="1"/>
  <c r="B89" i="1"/>
  <c r="A94" i="1"/>
  <c r="A95" i="1" s="1"/>
  <c r="B94" i="1"/>
  <c r="B95" i="1" s="1"/>
  <c r="B97" i="1" s="1"/>
  <c r="A99" i="1"/>
  <c r="A100" i="1" s="1"/>
  <c r="A101" i="1" s="1"/>
  <c r="A102" i="1" s="1"/>
  <c r="B99" i="1"/>
  <c r="B100" i="1" s="1"/>
  <c r="B101" i="1" s="1"/>
  <c r="B102" i="1" s="1"/>
  <c r="A106" i="1"/>
  <c r="A107" i="1" s="1"/>
  <c r="A108" i="1" s="1"/>
  <c r="A109" i="1" s="1"/>
  <c r="A110" i="1" s="1"/>
  <c r="B106" i="1"/>
  <c r="B107" i="1" s="1"/>
  <c r="B108" i="1" s="1"/>
  <c r="B109" i="1" s="1"/>
  <c r="B110" i="1" s="1"/>
  <c r="A114" i="1"/>
  <c r="A115" i="1" s="1"/>
  <c r="A116" i="1" s="1"/>
  <c r="B114" i="1"/>
  <c r="B115" i="1" s="1"/>
  <c r="B116" i="1" s="1"/>
  <c r="A120" i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A137" i="1"/>
  <c r="A138" i="1" s="1"/>
  <c r="B137" i="1"/>
  <c r="B138" i="1" s="1"/>
  <c r="A142" i="1"/>
  <c r="A143" i="1" s="1"/>
  <c r="A144" i="1" s="1"/>
  <c r="B142" i="1"/>
  <c r="B143" i="1" s="1"/>
  <c r="B144" i="1" s="1"/>
  <c r="A148" i="1"/>
  <c r="A149" i="1" s="1"/>
  <c r="A150" i="1" s="1"/>
  <c r="B148" i="1"/>
  <c r="B149" i="1" s="1"/>
  <c r="B150" i="1" s="1"/>
  <c r="A154" i="1"/>
  <c r="A155" i="1" s="1"/>
  <c r="B154" i="1"/>
  <c r="B155" i="1" s="1"/>
  <c r="A159" i="1"/>
  <c r="A160" i="1" s="1"/>
  <c r="A161" i="1" s="1"/>
  <c r="B159" i="1"/>
  <c r="B160" i="1" s="1"/>
  <c r="B161" i="1" s="1"/>
  <c r="A165" i="1"/>
  <c r="B165" i="1"/>
  <c r="A169" i="1"/>
  <c r="A170" i="1" s="1"/>
  <c r="B169" i="1"/>
  <c r="B170" i="1" s="1"/>
  <c r="A174" i="1"/>
  <c r="A175" i="1" s="1"/>
  <c r="B174" i="1"/>
  <c r="B175" i="1" s="1"/>
  <c r="A179" i="1"/>
  <c r="B179" i="1"/>
  <c r="A183" i="1"/>
  <c r="A184" i="1" s="1"/>
  <c r="A185" i="1" s="1"/>
  <c r="B183" i="1"/>
  <c r="B184" i="1" s="1"/>
  <c r="B185" i="1" s="1"/>
  <c r="A189" i="1"/>
  <c r="A190" i="1" s="1"/>
  <c r="B189" i="1"/>
  <c r="B190" i="1" s="1"/>
  <c r="A194" i="1"/>
  <c r="A195" i="1" s="1"/>
  <c r="B194" i="1"/>
  <c r="B195" i="1" s="1"/>
  <c r="N198" i="1"/>
  <c r="N197" i="1"/>
  <c r="N195" i="1"/>
  <c r="N194" i="1"/>
  <c r="N193" i="1"/>
  <c r="N192" i="1"/>
  <c r="N190" i="1"/>
  <c r="N189" i="1"/>
  <c r="N188" i="1"/>
  <c r="N187" i="1"/>
  <c r="N185" i="1"/>
  <c r="N184" i="1"/>
  <c r="N183" i="1"/>
  <c r="N182" i="1"/>
  <c r="N181" i="1"/>
  <c r="N179" i="1"/>
  <c r="N178" i="1"/>
  <c r="N177" i="1"/>
  <c r="N175" i="1"/>
  <c r="N174" i="1"/>
  <c r="N173" i="1"/>
  <c r="N172" i="1"/>
  <c r="N170" i="1"/>
  <c r="N169" i="1"/>
  <c r="N168" i="1"/>
  <c r="N167" i="1"/>
  <c r="N165" i="1"/>
  <c r="N164" i="1"/>
  <c r="N163" i="1"/>
  <c r="N161" i="1"/>
  <c r="N160" i="1"/>
  <c r="N159" i="1"/>
  <c r="N158" i="1"/>
  <c r="N157" i="1"/>
  <c r="N155" i="1"/>
  <c r="N154" i="1"/>
  <c r="N153" i="1"/>
  <c r="N152" i="1"/>
  <c r="N150" i="1"/>
  <c r="N149" i="1"/>
  <c r="N148" i="1"/>
  <c r="N147" i="1"/>
  <c r="N146" i="1"/>
  <c r="N144" i="1"/>
  <c r="N143" i="1"/>
  <c r="N142" i="1"/>
  <c r="N141" i="1"/>
  <c r="N140" i="1"/>
  <c r="N138" i="1"/>
  <c r="N137" i="1"/>
  <c r="N136" i="1"/>
  <c r="N135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6" i="1"/>
  <c r="N115" i="1"/>
  <c r="N114" i="1"/>
  <c r="N113" i="1"/>
  <c r="N112" i="1"/>
  <c r="N110" i="1"/>
  <c r="N109" i="1"/>
  <c r="N108" i="1"/>
  <c r="N107" i="1"/>
  <c r="N106" i="1"/>
  <c r="N105" i="1"/>
  <c r="N104" i="1"/>
  <c r="N102" i="1"/>
  <c r="N101" i="1"/>
  <c r="N100" i="1"/>
  <c r="N99" i="1"/>
  <c r="N98" i="1"/>
  <c r="N97" i="1"/>
  <c r="N95" i="1"/>
  <c r="N94" i="1"/>
  <c r="N93" i="1"/>
  <c r="N92" i="1"/>
  <c r="N89" i="1"/>
  <c r="N88" i="1"/>
  <c r="N87" i="1"/>
  <c r="N85" i="1"/>
  <c r="N84" i="1"/>
  <c r="N83" i="1"/>
  <c r="N82" i="1"/>
  <c r="N81" i="1"/>
  <c r="N80" i="1"/>
  <c r="N79" i="1"/>
  <c r="N78" i="1"/>
  <c r="N77" i="1"/>
  <c r="N76" i="1"/>
  <c r="N74" i="1"/>
  <c r="N73" i="1"/>
  <c r="N72" i="1"/>
  <c r="N71" i="1"/>
  <c r="N70" i="1"/>
  <c r="N69" i="1"/>
  <c r="N67" i="1"/>
  <c r="N66" i="1"/>
  <c r="N65" i="1"/>
  <c r="N64" i="1"/>
  <c r="N63" i="1"/>
  <c r="N62" i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1" i="1"/>
  <c r="N29" i="1"/>
  <c r="N27" i="1"/>
  <c r="N25" i="1"/>
  <c r="N24" i="1"/>
  <c r="N23" i="1"/>
  <c r="N22" i="1"/>
  <c r="N20" i="1"/>
  <c r="N19" i="1"/>
  <c r="N18" i="1"/>
  <c r="N17" i="1"/>
  <c r="N16" i="1"/>
  <c r="N15" i="1"/>
  <c r="B172" i="7" l="1"/>
  <c r="A172" i="7"/>
  <c r="A270" i="6"/>
  <c r="B270" i="6"/>
  <c r="A37" i="7"/>
  <c r="A38" i="7" s="1"/>
  <c r="A39" i="7" s="1"/>
  <c r="A40" i="7" s="1"/>
  <c r="A41" i="7" s="1"/>
  <c r="A42" i="7" s="1"/>
  <c r="A43" i="7" s="1"/>
  <c r="A44" i="7" s="1"/>
  <c r="A45" i="7" s="1"/>
  <c r="A36" i="7"/>
  <c r="B36" i="7"/>
  <c r="A115" i="7"/>
  <c r="A108" i="7"/>
  <c r="B46" i="7"/>
  <c r="B115" i="7"/>
  <c r="B108" i="7"/>
  <c r="B229" i="6"/>
  <c r="A229" i="6"/>
  <c r="B225" i="6"/>
  <c r="A71" i="6"/>
  <c r="A225" i="6"/>
  <c r="A194" i="6"/>
  <c r="B194" i="6"/>
  <c r="B71" i="6"/>
  <c r="A47" i="7" l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46" i="7"/>
</calcChain>
</file>

<file path=xl/sharedStrings.xml><?xml version="1.0" encoding="utf-8"?>
<sst xmlns="http://schemas.openxmlformats.org/spreadsheetml/2006/main" count="4077" uniqueCount="1597">
  <si>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</si>
  <si>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</si>
  <si>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</si>
  <si>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2"/>
        <color indexed="8"/>
        <rFont val="Arial"/>
        <family val="2"/>
      </rPr>
      <t>PENAL</t>
    </r>
  </si>
  <si>
    <r>
      <t xml:space="preserve">COMPETENCIA: </t>
    </r>
    <r>
      <rPr>
        <b/>
        <sz val="12"/>
        <color indexed="8"/>
        <rFont val="Arial"/>
        <family val="2"/>
      </rPr>
      <t>TRIBUNAL SUPERIOR</t>
    </r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</si>
  <si>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</si>
  <si>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</si>
  <si>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JUNIO</t>
  </si>
  <si>
    <t>DISTRITO</t>
  </si>
  <si>
    <t>SUBESPECIALIDAD</t>
  </si>
  <si>
    <t>NOMBRE DEL DESPACHO</t>
  </si>
  <si>
    <t>Antioquia</t>
  </si>
  <si>
    <t>Penal</t>
  </si>
  <si>
    <t>Despacho 001 de la Sala Penal del Tribunal Superior de Antioquia</t>
  </si>
  <si>
    <t>Despacho 002 de la Sala Penal del Tribunal Superior de Antioquia</t>
  </si>
  <si>
    <t>Despacho 003 de la Sala Penal del Tribunal Superior de Antioquia</t>
  </si>
  <si>
    <t>Despacho 004 de la Sala Penal del Tribunal Superior de Antioquia</t>
  </si>
  <si>
    <t>Despacho 005 de la Sala Penal del Tribunal Superior de Antioquia</t>
  </si>
  <si>
    <t>Despacho 006 de la Sala Penal del Tribunal Superior de Antioquia</t>
  </si>
  <si>
    <t>Total Antioquia</t>
  </si>
  <si>
    <t>Armenia</t>
  </si>
  <si>
    <t>Despacho 002 de la Sala Penal del Tribunal Superior de Armenia</t>
  </si>
  <si>
    <t>Despacho 004 de la Sala Penal del Tribunal Superior de Armenia</t>
  </si>
  <si>
    <t>Total Armenia</t>
  </si>
  <si>
    <t>Barranquilla</t>
  </si>
  <si>
    <t>Despacho 002 de la Sala Penal del Tribunal Superior de Barranquilla</t>
  </si>
  <si>
    <t>Despacho 004 de la Sala Penal del Tribunal Superior de Barranquilla</t>
  </si>
  <si>
    <t>Total Barranquilla</t>
  </si>
  <si>
    <t>Bogotá</t>
  </si>
  <si>
    <t>Despacho 001 de la Sala Penal del Tribunal Superior de Bogotá</t>
  </si>
  <si>
    <t>Despacho 002 de la Sala Penal del Tribunal Superior de Bogotá</t>
  </si>
  <si>
    <t>Despacho 003 de la Sala Penal del Tribunal Superior de Bogotá</t>
  </si>
  <si>
    <t>Despacho 004 de la Sala Penal del Tribunal Superior de Bogotá</t>
  </si>
  <si>
    <t>Despacho 005 de la Sala Penal del Tribunal Superior de Bogotá</t>
  </si>
  <si>
    <t>Despacho 006 de la Sala Penal del Tribunal Superior de Bogotá</t>
  </si>
  <si>
    <t>Despacho 007 de la Sala Penal del Tribunal Superior de Bogotá</t>
  </si>
  <si>
    <t>Despacho 008 de la Sala Penal del Tribunal Superior de Bogotá</t>
  </si>
  <si>
    <t>Despacho 009 de la Sala Penal del Tribunal Superior de Bogotá</t>
  </si>
  <si>
    <t>Despacho 010 de la Sala Penal del Tribunal Superior de Bogotá</t>
  </si>
  <si>
    <t>Despacho 011 de la Sala Penal del Tribunal Superior de Bogotá</t>
  </si>
  <si>
    <t>Despacho 012 de la Sala Penal del Tribunal Superior de Bogotá</t>
  </si>
  <si>
    <t>Despacho 013 de la Sala Penal del Tribunal Superior de Bogotá</t>
  </si>
  <si>
    <t>Despacho 014 de la Sala Penal del Tribunal Superior de Bogotá</t>
  </si>
  <si>
    <t>Despacho 015 de la Sala Penal del Tribunal Superior de Bogotá</t>
  </si>
  <si>
    <t>Despacho 016 de la Sala Penal del Tribunal Superior de Bogotá</t>
  </si>
  <si>
    <t>Despacho 017 de la Sala Penal del Tribunal Superior de Bogotá</t>
  </si>
  <si>
    <t>Despacho 018 de la Sala Penal del Tribunal Superior de Bogotá</t>
  </si>
  <si>
    <t>Despacho 021 de la Sala Penal del Tribunal Superior de Bogotá</t>
  </si>
  <si>
    <t>Despacho 022 de la Sala Penal del Tribunal Superior de Bogotá</t>
  </si>
  <si>
    <t>Despacho 023 de la Sala Penal del Tribunal Superior de Bogotá</t>
  </si>
  <si>
    <t>Despacho 024 de la Sala Penal del Tribunal Superior de Bogotá</t>
  </si>
  <si>
    <t>Despacho 025 de la Sala Penal del Tribunal Superior de Bogotá</t>
  </si>
  <si>
    <t>Despacho 026 de la Sala Penal del Tribunal Superior de Bogotá</t>
  </si>
  <si>
    <t>Despacho 027 de la Sala Penal del Tribunal Superior de Bogotá</t>
  </si>
  <si>
    <t>Despacho 028 de la Sala Penal del Tribunal Superior de Bogotá</t>
  </si>
  <si>
    <t>Total Bogotá</t>
  </si>
  <si>
    <t>Bucaramanga</t>
  </si>
  <si>
    <t>Despacho 001 de la Sala Penal del Tribunal Superior de Bucaramanga</t>
  </si>
  <si>
    <t>Despacho 002 de la Sala Penal del Tribunal Superior de Bucaramanga</t>
  </si>
  <si>
    <t>Despacho 003 de la Sala Penal del Tribunal Superior de Bucaramanga</t>
  </si>
  <si>
    <t>Despacho 004 de la Sala Penal del Tribunal Superior de Bucaramanga</t>
  </si>
  <si>
    <t>Despacho 005 de la Sala Penal del Tribunal Superior de Bucaramanga</t>
  </si>
  <si>
    <t>Despacho 006 de la Sala Penal del Tribunal Superior de Bucaramanga</t>
  </si>
  <si>
    <t>Total Bucaramanga</t>
  </si>
  <si>
    <t>Buga</t>
  </si>
  <si>
    <t>Despacho 001 de la Sala Penal del Tribunal Superior de Buga</t>
  </si>
  <si>
    <t>Despacho 002 de la Sala Penal del Tribunal Superior de Buga</t>
  </si>
  <si>
    <t>Despacho 003 de la Sala Penal del Tribunal Superior de Buga</t>
  </si>
  <si>
    <t>Despacho 004 de la Sala Penal del Tribunal Superior de Buga</t>
  </si>
  <si>
    <t>Despacho 005 de la Sala Penal del Tribunal Superior de Buga</t>
  </si>
  <si>
    <t>Total Buga</t>
  </si>
  <si>
    <t>Cali</t>
  </si>
  <si>
    <t>Despacho 001 de la Sala Penal del Tribunal Superior de Cali</t>
  </si>
  <si>
    <t>Despacho 002 de la Sala Penal del Tribunal Superior de Cali</t>
  </si>
  <si>
    <t>Despacho 003 de la Sala Penal del Tribunal Superior de Cali</t>
  </si>
  <si>
    <t>Despacho 004 de la Sala Penal del Tribunal Superior de Cali</t>
  </si>
  <si>
    <t>Despacho 005 de la Sala Penal del Tribunal Superior de Cali</t>
  </si>
  <si>
    <t>Despacho 006 de la Sala Penal del Tribunal Superior de Cali</t>
  </si>
  <si>
    <t>Despacho 007 de la Sala Penal del Tribunal Superior de Cali</t>
  </si>
  <si>
    <t>Despacho 008 de la Sala Penal del Tribunal Superior de Cali</t>
  </si>
  <si>
    <t>Despacho 009 de la Sala Penal del Tribunal Superior de Cali</t>
  </si>
  <si>
    <t>Total Cali</t>
  </si>
  <si>
    <t>Cartagena</t>
  </si>
  <si>
    <t>Despacho 001 de la Sala Penal del Tribunal Superior de Cartagena</t>
  </si>
  <si>
    <t>Despacho 002 de la Sala Penal del Tribunal Superior de Cartagena</t>
  </si>
  <si>
    <t>Total Cartagena</t>
  </si>
  <si>
    <t>Cúcuta</t>
  </si>
  <si>
    <t>Despacho 001 de la Sala Penal del Tribunal Superior de Cúcuta</t>
  </si>
  <si>
    <t>Despacho 002 de la Sala Penal del Tribunal Superior de Cúcuta</t>
  </si>
  <si>
    <t>Despacho 003 de la Sala Penal del Tribunal Superior de Cúcuta</t>
  </si>
  <si>
    <t>Total Cúcuta</t>
  </si>
  <si>
    <t>Cundinamarca</t>
  </si>
  <si>
    <t>Despacho 001 de la Sala Penal del Tribunal Superior de Cundinamarca</t>
  </si>
  <si>
    <t>Despacho 002 de la Sala Penal del Tribunal Superior de Cundinamarca</t>
  </si>
  <si>
    <t>Despacho 003 de la Sala Penal del Tribunal Superior de Cundinamarca</t>
  </si>
  <si>
    <t>Despacho 004 de la Sala Penal del Tribunal Superior de Cundinamarca</t>
  </si>
  <si>
    <t>Despacho 005 de la Sala Penal del Tribunal Superior de Cundinamarca</t>
  </si>
  <si>
    <t>Total Cundinamarca</t>
  </si>
  <si>
    <t>Ibagué</t>
  </si>
  <si>
    <t>Despacho 001 de la Sala Penal del Tribunal Superior de Ibagué</t>
  </si>
  <si>
    <t>Despacho 002 de la Sala Penal del Tribunal Superior de Ibagué</t>
  </si>
  <si>
    <t>Despacho 003 de la Sala Penal del Tribunal Superior de Ibagué</t>
  </si>
  <si>
    <t>Despacho 004 de la Sala Penal del Tribunal Superior de Ibagué</t>
  </si>
  <si>
    <t>Despacho 005 de la Sala Penal del Tribunal Superior de Ibagué</t>
  </si>
  <si>
    <t>Despacho 006 de la Sala Penal del Tribunal Superior de Ibagué</t>
  </si>
  <si>
    <t>Total Ibagué</t>
  </si>
  <si>
    <t>Manizales</t>
  </si>
  <si>
    <t>Despacho 001 de la Sala Penal del Tribunal Superior de Manizales</t>
  </si>
  <si>
    <t>Despacho 002 de la Sala Penal del Tribunal Superior de Manizales</t>
  </si>
  <si>
    <t>Despacho 003 de la Sala Penal del Tribunal Superior de Manizales</t>
  </si>
  <si>
    <t>Despacho 005 de la Sala Penal del Tribunal Superior de Manizales</t>
  </si>
  <si>
    <t>Total Manizales</t>
  </si>
  <si>
    <t>Medellín</t>
  </si>
  <si>
    <t>Despacho 001 de la Sala Penal del Tribunal Superior de Medellín</t>
  </si>
  <si>
    <t>Despacho 002 de la Sala Penal del Tribunal Superior de Medellín</t>
  </si>
  <si>
    <t>Despacho 003 de la Sala Penal del Tribunal Superior de Medellín</t>
  </si>
  <si>
    <t>Despacho 004 de la Sala Penal del Tribunal Superior de Medellín</t>
  </si>
  <si>
    <t>Despacho 005 de la Sala Penal del Tribunal Superior de Medellín</t>
  </si>
  <si>
    <t>Despacho 006 de la Sala Penal del Tribunal Superior de Medellín</t>
  </si>
  <si>
    <t>Despacho 007 de la Sala Penal del Tribunal Superior de Medellín</t>
  </si>
  <si>
    <t>Despacho 008 de la Sala Penal del Tribunal Superior de Medellín</t>
  </si>
  <si>
    <t>Despacho 009 de la Sala Penal del Tribunal Superior de Medellín</t>
  </si>
  <si>
    <t>Despacho 010 de la Sala Penal del Tribunal Superior de Medellín</t>
  </si>
  <si>
    <t>Despacho 011 de la Sala Penal del Tribunal Superior de Medellín</t>
  </si>
  <si>
    <t>Despacho 012 de la Sala Penal del Tribunal Superior de Medellín</t>
  </si>
  <si>
    <t>Despacho 013 de la Sala Penal del Tribunal Superior de Medellín</t>
  </si>
  <si>
    <t>Despacho 014 de la Sala Penal del Tribunal Superior de Medellín</t>
  </si>
  <si>
    <t>Despacho 015 de la Sala Penal del Tribunal Superior de Medellín</t>
  </si>
  <si>
    <t>Total Medellín</t>
  </si>
  <si>
    <t>Montería</t>
  </si>
  <si>
    <t>Despacho 001 de la Sala Penal del Tribunal Superior de Montería</t>
  </si>
  <si>
    <t>Despacho 002 de la Sala Penal del Tribunal Superior de Montería</t>
  </si>
  <si>
    <t>Despacho 003 de la Sala Penal del Tribunal Superior de Montería</t>
  </si>
  <si>
    <t>Total Montería</t>
  </si>
  <si>
    <t>Neiva</t>
  </si>
  <si>
    <t>Despacho 001 de la Sala Penal del Tribunal Superior de Neiva</t>
  </si>
  <si>
    <t>Despacho 002 de la Sala Penal del Tribunal Superior de Neiva</t>
  </si>
  <si>
    <t>Despacho 003 de la Sala Penal del Tribunal Superior de Neiva</t>
  </si>
  <si>
    <t>Despacho 004 de la Sala Penal del Tribunal Superior de Neiva</t>
  </si>
  <si>
    <t>Total Neiva</t>
  </si>
  <si>
    <t>Pasto</t>
  </si>
  <si>
    <t>Despacho 001 de la Sala Penal del Tribunal Superior de Pasto</t>
  </si>
  <si>
    <t>Despacho 002 de la Sala Penal del Tribunal Superior de Pasto</t>
  </si>
  <si>
    <t>Despacho 003 de la Sala Penal del Tribunal Superior de Pasto</t>
  </si>
  <si>
    <t>Despacho 004 de la Sala Penal del Tribunal Superior de Pasto</t>
  </si>
  <si>
    <t>Total Pasto</t>
  </si>
  <si>
    <t>Pereira</t>
  </si>
  <si>
    <t>Despacho 001 de la Sala Penal del Tribunal Superior de Pereira</t>
  </si>
  <si>
    <t>Despacho 002 de la Sala Penal del Tribunal Superior de Pereira</t>
  </si>
  <si>
    <t>Despacho 003 de la Sala Penal del Tribunal Superior de Pereira</t>
  </si>
  <si>
    <t>Total Pereira</t>
  </si>
  <si>
    <t>Popayán</t>
  </si>
  <si>
    <t>Despacho 001 de la Sala Penal del Tribunal Superior de Popayán</t>
  </si>
  <si>
    <t>Despacho 002 de la Sala Penal del Tribunal Superior de Popayán</t>
  </si>
  <si>
    <t>Despacho 003 de la Sala Penal del Tribunal Superior de Popayán</t>
  </si>
  <si>
    <t>Despacho 004 de la Sala Penal del Tribunal Superior de Popayán</t>
  </si>
  <si>
    <t>Total Popayán</t>
  </si>
  <si>
    <t>Riohacha</t>
  </si>
  <si>
    <t>Despacho 001 de la Sala Penal del Tribunal Superior de Riohacha</t>
  </si>
  <si>
    <t>Despacho 002 de la Sala Penal del Tribunal Superior de Riohacha</t>
  </si>
  <si>
    <t>Total Riohacha</t>
  </si>
  <si>
    <t>San Gil</t>
  </si>
  <si>
    <t>Despacho 001 de la Sala Penal del Tribunal Superior de San Gil</t>
  </si>
  <si>
    <t>Despacho 002 de la Sala Penal del Tribunal Superior de San Gil</t>
  </si>
  <si>
    <t>Despacho 003 de la Sala Penal del Tribunal Superior de San Gil</t>
  </si>
  <si>
    <t>Total San Gil</t>
  </si>
  <si>
    <t>Santa Marta</t>
  </si>
  <si>
    <t>Despacho 001 de la Sala Penal del Tribunal Superior de Santa Marta</t>
  </si>
  <si>
    <t>Despacho 002 de la Sala Penal del Tribunal Superior de Santa Marta</t>
  </si>
  <si>
    <t>Despacho 003 de la Sala Penal del Tribunal Superior de Santa Marta</t>
  </si>
  <si>
    <t>Total Santa Marta</t>
  </si>
  <si>
    <t>Sincelejo</t>
  </si>
  <si>
    <t>Despacho 001 de la Sala Penal del Tribunal Superior de Sincelejo</t>
  </si>
  <si>
    <t>Despacho 002 de la Sala Penal del Tribunal Superior de Sincelejo</t>
  </si>
  <si>
    <t>Total Sincelejo</t>
  </si>
  <si>
    <t>Tunja</t>
  </si>
  <si>
    <t>Despacho 001 de la Sala Penal del Tribunal Superior de Tunja</t>
  </si>
  <si>
    <t>Despacho 002 de la Sala Penal del Tribunal Superior de Tunja</t>
  </si>
  <si>
    <t>Despacho 003 de la Sala Penal del Tribunal Superior de Tunja</t>
  </si>
  <si>
    <t>Despacho 004 de la Sala Penal del Tribunal Superior de Tunja</t>
  </si>
  <si>
    <t>Total Tunja</t>
  </si>
  <si>
    <t>Valledupar</t>
  </si>
  <si>
    <t>Despacho 001 de la Sala Penal del Tribunal Superior de Valledupar</t>
  </si>
  <si>
    <t>Despacho 002 de la Sala Penal del Tribunal Superior de Valledupar</t>
  </si>
  <si>
    <t>Despacho 003 de la Sala Penal del Tribunal Superior de Valledupar</t>
  </si>
  <si>
    <t>Total Valledupar</t>
  </si>
  <si>
    <t>Villavicencio</t>
  </si>
  <si>
    <t>Despacho 001 de la Sala Penal del Tribunal Superior de Villavicencio</t>
  </si>
  <si>
    <t>Despacho 002 de la Sala Penal del Tribunal Superior de Villavicencio</t>
  </si>
  <si>
    <t>Despacho 003 de la Sala Penal del Tribunal Superior de Villavicencio</t>
  </si>
  <si>
    <t>Total Villavicencio</t>
  </si>
  <si>
    <t>Total general</t>
  </si>
  <si>
    <t>Procesos</t>
  </si>
  <si>
    <t>Tutelas e impugnaciones</t>
  </si>
  <si>
    <t>ÍNDICE DE EVACUACIÓN PARCIAL EFECTIVO</t>
  </si>
  <si>
    <t xml:space="preserve"> Meses reportados</t>
  </si>
  <si>
    <t xml:space="preserve">INGRESOS EFECTIVOS </t>
  </si>
  <si>
    <t xml:space="preserve">PROMEDIO MENSUAL DE INGRESOS EFECTIVOS </t>
  </si>
  <si>
    <t xml:space="preserve"> EGRESOS EFECTIVOS</t>
  </si>
  <si>
    <t xml:space="preserve">PROMEDIO MENSUAL DE EGRESOS EFECTIVOS </t>
  </si>
  <si>
    <t>TOTAL INVENTARIO FINAL</t>
  </si>
  <si>
    <t xml:space="preserve"> PROMEDIO MENSUAL DE INGRESOS EFECTIVOS</t>
  </si>
  <si>
    <t xml:space="preserve"> PROMEDIO MENSUAL DE EGRESOS EFECTIVOS </t>
  </si>
  <si>
    <t>Despacho 001 de la Sala Penal del Tribunal Superior de Barranquilla</t>
  </si>
  <si>
    <t>N.R.</t>
  </si>
  <si>
    <t>Despacho 003 de la Sala Penal del Tribunal Superior de Barranquilla</t>
  </si>
  <si>
    <t>Despacho 003 de la Sala Penal del Tribunal Superior de Cartagena</t>
  </si>
  <si>
    <r>
      <t xml:space="preserve">ESPECIALIDAD: </t>
    </r>
    <r>
      <rPr>
        <b/>
        <sz val="12"/>
        <color indexed="8"/>
        <rFont val="Arial"/>
        <family val="2"/>
      </rPr>
      <t>PENAL EXTINCIÓN DE DOMINIO</t>
    </r>
  </si>
  <si>
    <t>Penal Especializados de Extinción de Dominio</t>
  </si>
  <si>
    <t>Despacho 020 de la Sala Penal del Tribunal Superior de Bogotá</t>
  </si>
  <si>
    <t>Despacho 029 de la Sala Penal del Tribunal Superior de Bogotá</t>
  </si>
  <si>
    <t>Despacho 031 de la Sala Penal del Tribunal Superior de Bogotá</t>
  </si>
  <si>
    <t>Meses reportados</t>
  </si>
  <si>
    <t>INGRESOS EFECTIVOS</t>
  </si>
  <si>
    <t>EGRESOS EFECTIVOS</t>
  </si>
  <si>
    <t xml:space="preserve"> PROMEDIO MENSUAL DE INGRESOS EFECTIVOS </t>
  </si>
  <si>
    <t>PROMEDIO MENSUAL DE EGRESOS EFECTIVOS</t>
  </si>
  <si>
    <r>
      <t xml:space="preserve">ESPECIALIDAD: </t>
    </r>
    <r>
      <rPr>
        <b/>
        <sz val="12"/>
        <color indexed="8"/>
        <rFont val="Arial"/>
        <family val="2"/>
      </rPr>
      <t>PENAL FONCOLPUERTOS Y CAJANAL</t>
    </r>
  </si>
  <si>
    <t>Penal - Foncolpuertos</t>
  </si>
  <si>
    <t>Despacho 030 de la Sala Penal del Tribunal Superior de Bogotá</t>
  </si>
  <si>
    <t xml:space="preserve"> INGRESOS EFECTIVOS</t>
  </si>
  <si>
    <r>
      <t xml:space="preserve">ESPECIALIDAD: </t>
    </r>
    <r>
      <rPr>
        <b/>
        <sz val="12"/>
        <color indexed="8"/>
        <rFont val="Arial"/>
        <family val="2"/>
      </rPr>
      <t>PENAL JUSTICIA Y PAZ- CONOCIMIENTO</t>
    </r>
  </si>
  <si>
    <t>Penal Justicia y Paz - Conocimiento</t>
  </si>
  <si>
    <t>Despacho 002 de la Sala Penal de Justicia y Paz del Tribunal Superior de Barranquilla</t>
  </si>
  <si>
    <t>Despacho 003 de la Sala Penal de Justicia y Paz del Tribunal Superior de Barranquilla</t>
  </si>
  <si>
    <t>Despacho 004 de la Sala Penal de Justicia y Paz del Tribunal Superior de Barranquilla</t>
  </si>
  <si>
    <t>Despacho 001 de la Sala Penal de Justicia y Paz del Tribunal Superior de Bogotá</t>
  </si>
  <si>
    <t>Despacho 003 de la Sala Penal de Justicia y Paz del Tribunal Superior de Bogotá</t>
  </si>
  <si>
    <t>Despacho 005 de la Sala Penal de Justicia y Paz del Tribunal Superior de Bogotá</t>
  </si>
  <si>
    <t>Despacho 002 de la Sala Penal de Justicia y Paz del Tribunal Superior de Medellín</t>
  </si>
  <si>
    <t>Despacho 003 de la Sala Penal de Justicia y Paz del Tribunal Superior de Medellín</t>
  </si>
  <si>
    <t xml:space="preserve">EGRESOS EFECTIVOS </t>
  </si>
  <si>
    <t>Despacho 004 de la Sala Penal de Justicia y Paz del Tribunal Superior de Medellín</t>
  </si>
  <si>
    <r>
      <t xml:space="preserve">ESPECIALIDAD: </t>
    </r>
    <r>
      <rPr>
        <b/>
        <sz val="12"/>
        <color indexed="8"/>
        <rFont val="Arial"/>
        <family val="2"/>
      </rPr>
      <t>PENAL JUSTICIA Y PAZ- CONTROL DE GARANTÍAS</t>
    </r>
  </si>
  <si>
    <t>Penal Justicia y Paz - Control de Garantías</t>
  </si>
  <si>
    <t>Despacho 001 de la Sala Penal de Justicia y Paz del Tribunal Superior de Barranquilla</t>
  </si>
  <si>
    <t>Despacho 002 de la Sala Penal de Justicia y Paz del Tribunal Superior de Bogotá</t>
  </si>
  <si>
    <t>Despacho 006 de la Sala Penal de Justicia y Paz del Tribunal Superior de Bogotá</t>
  </si>
  <si>
    <t>Despacho 001 de la Sala Penal de Justicia y Paz del Tribunal Superior de Bucaramanga</t>
  </si>
  <si>
    <t>Despacho 001 de la Sala Penal de Justicia y Paz del Tribunal Superior de Medellín</t>
  </si>
  <si>
    <r>
      <t>ESPECIALIDAD:</t>
    </r>
    <r>
      <rPr>
        <b/>
        <sz val="14"/>
        <color indexed="8"/>
        <rFont val="Arial"/>
        <family val="2"/>
      </rPr>
      <t xml:space="preserve"> PENAL</t>
    </r>
  </si>
  <si>
    <r>
      <t xml:space="preserve">COMPETENCIA: </t>
    </r>
    <r>
      <rPr>
        <b/>
        <sz val="14"/>
        <color indexed="8"/>
        <rFont val="Arial"/>
        <family val="2"/>
      </rPr>
      <t>JUZGADOS DEL CIRCUITO</t>
    </r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</si>
  <si>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</si>
  <si>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Juzgado 001 Penal del Circuito de Andes</t>
  </si>
  <si>
    <t>Juzgado 001 Penal del Circuito de Apartadó</t>
  </si>
  <si>
    <t>Juzgado 002 Penal del Circuito de Apartadó</t>
  </si>
  <si>
    <t>Juzgado 001 Penal del Circuito de Bolívar</t>
  </si>
  <si>
    <t>Juzgado 001 Penal del Circuito de Caucasia</t>
  </si>
  <si>
    <t>Juzgado 001 Penal del Circuito de Fredonia</t>
  </si>
  <si>
    <t>Juzgado 001 Penal del Circuito de La Ceja</t>
  </si>
  <si>
    <t>Juzgado 001 Penal del Circuito de Marinilla</t>
  </si>
  <si>
    <t>Juzgado 002 Penal del Circuito de Rionegro</t>
  </si>
  <si>
    <t>Juzgado 003 Penal del Circuito de Rionegro</t>
  </si>
  <si>
    <t>Juzgado 001 Penal del Circuito de El Santuario</t>
  </si>
  <si>
    <t>Juzgado 001 Penal del Circuito de Sonsón</t>
  </si>
  <si>
    <t>Juzgado 001 Penal del Circuito de Turbo</t>
  </si>
  <si>
    <t>Juzgado 002 Penal del Circuito de Turbo</t>
  </si>
  <si>
    <t>Juzgado 001 Penal del Circuito de Yarumal</t>
  </si>
  <si>
    <t>Arauca</t>
  </si>
  <si>
    <t>Juzgado 001 Penal del Circuito de Arauca</t>
  </si>
  <si>
    <t>Juzgado 002 Penal del Circuito de Arauca</t>
  </si>
  <si>
    <t>Juzgado 001 Penal del Circuito de Saravena</t>
  </si>
  <si>
    <t>Total Arauca</t>
  </si>
  <si>
    <t>Juzgado 001 Penal del Circuito de Calarcá</t>
  </si>
  <si>
    <t>Juzgado 001 Penal del Circuito de Barranquilla</t>
  </si>
  <si>
    <t>Juzgado 002 Penal del Circuito de Barranquilla</t>
  </si>
  <si>
    <t>Juzgado 003 Penal del Circuito de Barranquilla</t>
  </si>
  <si>
    <t>Juzgado 004 Penal del Circuito de Barranquilla</t>
  </si>
  <si>
    <t>Juzgado 001 Penal del Circuito de Soledad</t>
  </si>
  <si>
    <t>Juzgado 049 Penal del Circuito de Bogotá</t>
  </si>
  <si>
    <t>Juzgado 050 Penal del Circuito de Bogotá</t>
  </si>
  <si>
    <t>Juzgado 056 Penal del Circuito de Bogotá</t>
  </si>
  <si>
    <t>Juzgado 002 Penal del Circuito de Bucaramanga</t>
  </si>
  <si>
    <t>Juzgado 003 Penal del Circuito de Bucaramanga</t>
  </si>
  <si>
    <t>Juzgado 004 Penal del Circuito de Bucaramanga</t>
  </si>
  <si>
    <t>Juzgado 005 Penal del Circuito de Bucaramanga</t>
  </si>
  <si>
    <t>Juzgado 006 Penal del Circuito de Bucaramanga</t>
  </si>
  <si>
    <t>Juzgado 007 Penal del Circuito de Bucaramanga</t>
  </si>
  <si>
    <t>Juzgado 008 Penal del Circuito de Bucaramanga</t>
  </si>
  <si>
    <t>Juzgado 009 Penal del Circuito de Bucaramanga</t>
  </si>
  <si>
    <t>Juzgado 010 Penal del Circuito de Bucaramanga</t>
  </si>
  <si>
    <t>Juzgado 002 Penal del Circuito de Barrancabermeja</t>
  </si>
  <si>
    <t>Juzgado 001 Penal del Circuito de Buenaventura</t>
  </si>
  <si>
    <t>Juzgado 002 Penal del Circuito de Buenaventura</t>
  </si>
  <si>
    <t>Juzgado 003 Penal del Circuito de Buenaventura</t>
  </si>
  <si>
    <t>Juzgado 001 Penal del Circuito de Buga</t>
  </si>
  <si>
    <t>Juzgado 003 Penal del Circuito de Buga</t>
  </si>
  <si>
    <t>Juzgado 001 Penal del Circuito de Cartago</t>
  </si>
  <si>
    <t>Juzgado 002 Penal del Circuito de Cartago</t>
  </si>
  <si>
    <t>Juzgado 003 Penal del Circuito de Cartago</t>
  </si>
  <si>
    <t>Juzgado 004 Penal del Circuito de Palmira</t>
  </si>
  <si>
    <t>Juzgado 001 Penal del Circuito de Roldanillo</t>
  </si>
  <si>
    <t>Juzgado 001 Penal del Circuito de Sevilla</t>
  </si>
  <si>
    <t>Juzgado 001 Penal del Circuito de Tuluá</t>
  </si>
  <si>
    <t>Juzgado 002 Penal del Circuito de Tuluá</t>
  </si>
  <si>
    <t>Juzgado 003 Penal del Circuito de Tuluá</t>
  </si>
  <si>
    <t>Juzgado 012 Penal del Circuito de Cali</t>
  </si>
  <si>
    <t>Juzgado 002 Penal del Circuito de Cartagena</t>
  </si>
  <si>
    <t>Juzgado 003 Penal del Circuito de Cartagena</t>
  </si>
  <si>
    <t>Juzgado 004 Penal del Circuito de Cartagena</t>
  </si>
  <si>
    <t>Juzgado 005 Penal del Circuito de Cartagena</t>
  </si>
  <si>
    <t>Juzgado 006 Penal del Circuito de Cartagena</t>
  </si>
  <si>
    <t>Juzgado 001 Penal del Circuito de Magangué</t>
  </si>
  <si>
    <t>Juzgado 001 Penal del Circuito de Cúcuta</t>
  </si>
  <si>
    <t>Juzgado 002 Penal del Circuito de Cúcuta</t>
  </si>
  <si>
    <t>Juzgado 004 Penal del Circuito de Cúcuta</t>
  </si>
  <si>
    <t>Juzgado 001 Penal del Circuito de Ocaña</t>
  </si>
  <si>
    <t>Juzgado 002 Penal del Circuito de Ocaña</t>
  </si>
  <si>
    <t>Juzgado 001 Penal del Circuito de Cáqueza</t>
  </si>
  <si>
    <t>Juzgado 001 Penal del Circuito de Chocontá</t>
  </si>
  <si>
    <t>Juzgado 001 Penal del Circuito de Facatativá</t>
  </si>
  <si>
    <t>Juzgado 002 Penal del Circuito de Facatativá</t>
  </si>
  <si>
    <t>Juzgado 001 Penal del Circuito de Funza</t>
  </si>
  <si>
    <t>Juzgado 001 Penal del Circuito de Fusagasugá</t>
  </si>
  <si>
    <t>Juzgado 001 Penal del Circuito de Gachetá</t>
  </si>
  <si>
    <t>Juzgado 001 Penal del Circuito de Girardot</t>
  </si>
  <si>
    <t>Juzgado 002 Penal del Circuito de Girardot</t>
  </si>
  <si>
    <t>Juzgado 001 Penal del Circuito de La Mesa</t>
  </si>
  <si>
    <t>Juzgado 001 Penal del Circuito de Soacha</t>
  </si>
  <si>
    <t>Juzgado 002 Penal del Circuito de Soacha</t>
  </si>
  <si>
    <t>Juzgado 001 Penal del Circuito de Ubaté</t>
  </si>
  <si>
    <t>Juzgado 001 Penal del Circuito de Villeta</t>
  </si>
  <si>
    <t>Juzgado 001 Penal del Circuito de Zipaquirá</t>
  </si>
  <si>
    <t>Florencia</t>
  </si>
  <si>
    <t>Juzgado 001 Penal del Circuito de Florencia</t>
  </si>
  <si>
    <t>Juzgado 002 Penal del Circuito de Florencia</t>
  </si>
  <si>
    <t>Juzgado 003 Penal del Circuito de Florencia</t>
  </si>
  <si>
    <t>Total Florencia</t>
  </si>
  <si>
    <t>Juzgado 004 Penal del Circuito de Ibagué</t>
  </si>
  <si>
    <t>Juzgado 007 Penal del Circuito de Ibagué</t>
  </si>
  <si>
    <t>Juzgado 008 Penal del Circuito de Ibagué</t>
  </si>
  <si>
    <t>Juzgado 001 Penal del Circuito de Chaparral</t>
  </si>
  <si>
    <t>Juzgado 001 Penal del Circuito de Espinal</t>
  </si>
  <si>
    <t>Juzgado 002 Penal del Circuito de Espinal</t>
  </si>
  <si>
    <t>Juzgado 001 Penal del Circuito de Fresno</t>
  </si>
  <si>
    <t>Juzgado 001 Penal del Circuito de Guamo</t>
  </si>
  <si>
    <t>Juzgado 001 Penal del Circuito de Honda</t>
  </si>
  <si>
    <t>Juzgado 001 Penal del Circuito de Lérida</t>
  </si>
  <si>
    <t>Juzgado 001 Penal del Circuito de Líbano</t>
  </si>
  <si>
    <t>Juzgado 001 Penal del Circuito de Melgar</t>
  </si>
  <si>
    <t>Juzgado 001 Penal del Circuito de Purificación</t>
  </si>
  <si>
    <t>Juzgado 001 Penal del Circuito de Manizales</t>
  </si>
  <si>
    <t>Juzgado 002 Penal del Circuito de Manizales</t>
  </si>
  <si>
    <t>Juzgado 003 Penal del Circuito de Manizales</t>
  </si>
  <si>
    <t>Juzgado 004 Penal del Circuito de Manizales</t>
  </si>
  <si>
    <t>Juzgado 005 Penal del Circuito de Manizales</t>
  </si>
  <si>
    <t>Juzgado 006 Penal del Circuito de Manizales</t>
  </si>
  <si>
    <t>Juzgado 007 Penal del Circuito de Manizales</t>
  </si>
  <si>
    <t>Juzgado 001 Penal del Circuito de Aguadas</t>
  </si>
  <si>
    <t>Juzgado 001 Penal del Circuito de Anserma</t>
  </si>
  <si>
    <t>Juzgado 001 Penal del Circuito de Chinchiná</t>
  </si>
  <si>
    <t>Juzgado 002 Penal del Circuito de Chinchiná</t>
  </si>
  <si>
    <t>Juzgado 001 Penal del Circuito de La Dorada</t>
  </si>
  <si>
    <t>Juzgado 001 Penal del Circuito de Riosucio</t>
  </si>
  <si>
    <t>Juzgado 001 Penal del Circuito de Salamina</t>
  </si>
  <si>
    <t>Juzgado 026 Penal del Circuito de Medellín</t>
  </si>
  <si>
    <t>Juzgado 002 Penal del Circuito de Bello</t>
  </si>
  <si>
    <t>Juzgado 003 Penal del Circuito de Bello</t>
  </si>
  <si>
    <t>Juzgado 001 Penal del Circuito de Caldas</t>
  </si>
  <si>
    <t>Mocoa</t>
  </si>
  <si>
    <t>Juzgado 001 Penal del Circuito de Mocoa</t>
  </si>
  <si>
    <t>Juzgado 002 Penal del Circuito de Mocoa</t>
  </si>
  <si>
    <t>Total Mocoa</t>
  </si>
  <si>
    <t>Juzgado 001 Penal del Circuito de Montería</t>
  </si>
  <si>
    <t>Juzgado 002 Penal del Circuito de Montería</t>
  </si>
  <si>
    <t>Juzgado 003 Penal del Circuito de Montería</t>
  </si>
  <si>
    <t>Juzgado 004 Penal del Circuito de Montería</t>
  </si>
  <si>
    <t>Juzgado 001 Penal del Circuito de Cereté</t>
  </si>
  <si>
    <t>Juzgado 001 Penal del Circuito de Lorica</t>
  </si>
  <si>
    <t>Juzgado 001 Penal del Circuito de Sahagún</t>
  </si>
  <si>
    <t>Juzgado 005 Penal del Circuito de Neiva</t>
  </si>
  <si>
    <t>Juzgado 001 Penal del Circuito de Pitalito</t>
  </si>
  <si>
    <t>Juzgado 002 Penal del Circuito de Pitalito</t>
  </si>
  <si>
    <t>Pamplona</t>
  </si>
  <si>
    <t>Juzgado 001 Penal del Circuito de Pamplona</t>
  </si>
  <si>
    <t>Total Pamplona</t>
  </si>
  <si>
    <t>Juzgado 002 Penal del Circuito de Pasto</t>
  </si>
  <si>
    <t>Juzgado 003 Penal del Circuito de Pasto</t>
  </si>
  <si>
    <t>Juzgado 004 Penal del Circuito de Pasto</t>
  </si>
  <si>
    <t>Juzgado 005 Penal del Circuito de Pasto</t>
  </si>
  <si>
    <t>Juzgado 001 Penal del Circuito de Ipiales</t>
  </si>
  <si>
    <t>Juzgado 002 Penal del Circuito de Ipiales</t>
  </si>
  <si>
    <t>Juzgado 001 Penal del Circuito de La Unión</t>
  </si>
  <si>
    <t>Juzgado 001 Penal del Circuito de Tumaco</t>
  </si>
  <si>
    <t>Juzgado 001 Penal del Circuito de Túquerres</t>
  </si>
  <si>
    <t>Juzgado 005 Penal del Circuito de Pereira</t>
  </si>
  <si>
    <t>Juzgado 001 Penal del Circuito de Dosquebradas</t>
  </si>
  <si>
    <t>Juzgado 001 Penal del Circuito de Santa Rosa de Cabal</t>
  </si>
  <si>
    <t>Juzgado 004 Penal del Circuito de Popayán</t>
  </si>
  <si>
    <t>Juzgado 001 Penal del Circuito de Patía</t>
  </si>
  <si>
    <t>Juzgado 001 Penal del Circuito de Puerto Tejada</t>
  </si>
  <si>
    <t>Juzgado 001 Penal del Circuito de Santander de Quilichao</t>
  </si>
  <si>
    <t>Juzgado 002 Penal del Circuito de Santander de Quilichao</t>
  </si>
  <si>
    <t>Quibdó</t>
  </si>
  <si>
    <t>Juzgado 001 Penal del Circuito de Quibdó</t>
  </si>
  <si>
    <t>Juzgado 002 Penal del Circuito de Quibdó</t>
  </si>
  <si>
    <t>Juzgado 001 Penal del Circuito de Istmina</t>
  </si>
  <si>
    <t>Total Quibdó</t>
  </si>
  <si>
    <t>Juzgado 001 Penal del Circuito de Riohacha</t>
  </si>
  <si>
    <t>Juzgado 002 Penal del Circuito de Riohacha</t>
  </si>
  <si>
    <t>San Andrés</t>
  </si>
  <si>
    <t>Juzgado 001 Penal del Circuito de San Andrés</t>
  </si>
  <si>
    <t>Juzgado 002 Penal del Circuito de San Andrés</t>
  </si>
  <si>
    <t>Total San Andrés</t>
  </si>
  <si>
    <t>Juzgado 001 Penal del Circuito de Puente Nacional</t>
  </si>
  <si>
    <t>Juzgado 001 Penal del Circuito de San Gil</t>
  </si>
  <si>
    <t>Juzgado 001 Penal del Circuito de Socorro</t>
  </si>
  <si>
    <t>Juzgado 002 Penal del Circuito de Socorro</t>
  </si>
  <si>
    <t>Juzgado 003 Penal del Circuito de Socorro</t>
  </si>
  <si>
    <t>Juzgado 002 Penal del Circuito de Vélez</t>
  </si>
  <si>
    <t>Juzgado 002 Penal del Circuito de Santa Marta</t>
  </si>
  <si>
    <t>Juzgado 003 Penal del Circuito de Santa Marta</t>
  </si>
  <si>
    <t>Juzgado 004 Penal del Circuito de Santa Marta</t>
  </si>
  <si>
    <t>Juzgado 005 Penal del Circuito de Santa Marta</t>
  </si>
  <si>
    <t>Juzgado 001 Penal del Circuito de Ciénaga</t>
  </si>
  <si>
    <t>Juzgado 002 Penal del Circuito de Ciénaga</t>
  </si>
  <si>
    <t>Juzgado 001 Penal del Circuito de El Banco</t>
  </si>
  <si>
    <t>Juzgado 001 Penal del Circuito de Fundación</t>
  </si>
  <si>
    <t>Santa Rosa de Viterbo</t>
  </si>
  <si>
    <t>Juzgado 002 Penal del Circuito de Duitama</t>
  </si>
  <si>
    <t>Juzgado 001 Penal del Circuito de Sogamoso</t>
  </si>
  <si>
    <t>Juzgado 002 Penal del Circuito de Sogamoso</t>
  </si>
  <si>
    <t>Total Santa Rosa de Viterbo</t>
  </si>
  <si>
    <t>Juzgado 001 Penal del Circuito de Sincelejo</t>
  </si>
  <si>
    <t>Juzgado 002 Penal del Circuito de Sincelejo</t>
  </si>
  <si>
    <t>Juzgado 003 Penal del Circuito de Sincelejo</t>
  </si>
  <si>
    <t>Juzgado 004 Penal del Circuito de Sincelejo</t>
  </si>
  <si>
    <t>Juzgado 001 Penal del Circuito de Tunja</t>
  </si>
  <si>
    <t>Juzgado 001 Penal del Circuito de Chiquinquirá</t>
  </si>
  <si>
    <t>Juzgado 002 Penal del Circuito de Chiquinquirá</t>
  </si>
  <si>
    <t>Juzgado 001 Penal del Circuito de Garagoa</t>
  </si>
  <si>
    <t>Juzgado 001 Penal del Circuito de Guateque</t>
  </si>
  <si>
    <t>Juzgado 001 Penal del Circuito de Moniquirá</t>
  </si>
  <si>
    <t>Juzgado 001 Penal del Circuito de Ramiriquí</t>
  </si>
  <si>
    <t>Juzgado 003 Penal del Circuito de Valledupar</t>
  </si>
  <si>
    <t>Juzgado 001 Penal del Circuito de Chiriguaná</t>
  </si>
  <si>
    <t>Juzgado 001 Penal del Circuito de Villavicencio</t>
  </si>
  <si>
    <t>Juzgado 002 Penal del Circuito de Villavicencio</t>
  </si>
  <si>
    <t>Juzgado 004 Penal del Circuito de Villavicencio</t>
  </si>
  <si>
    <t>Juzgado 001 Penal del Circuito de Acacías</t>
  </si>
  <si>
    <t>Juzgado 001 Penal del Circuito de Granada</t>
  </si>
  <si>
    <t>Yopal</t>
  </si>
  <si>
    <t>Juzgado 001 Penal del Circuito de Yopal</t>
  </si>
  <si>
    <t>Juzgado 002 Penal del Circuito de Yopal</t>
  </si>
  <si>
    <t>Juzgado 003 Penal del Circuito de Yopal</t>
  </si>
  <si>
    <t>Total Yopal</t>
  </si>
  <si>
    <t>Juzgado 003 Penal del Circuito de Barrancabermeja</t>
  </si>
  <si>
    <t>Juzgado 002 Penal del Circuito de Buga</t>
  </si>
  <si>
    <t>Juzgado 009 Penal del Circuito de Medellín</t>
  </si>
  <si>
    <t>Juzgado 001 Penal del Circuito de Itagüí</t>
  </si>
  <si>
    <t>Juzgado 002 Penal del Circuito de Itagüí</t>
  </si>
  <si>
    <t>Juzgado 001 Penal del Circuito de Pasto</t>
  </si>
  <si>
    <t>Juzgado 002 Penal del Circuito de Tumaco</t>
  </si>
  <si>
    <t>Juzgado 002 Penal del Circuito de San Gil</t>
  </si>
  <si>
    <t>Juzgado 001 Penal del Circuito de Vélez</t>
  </si>
  <si>
    <t>Juzgado 003 Penal del Circuito de Villavicencio</t>
  </si>
  <si>
    <r>
      <t>ESPECIALIDAD:</t>
    </r>
    <r>
      <rPr>
        <b/>
        <sz val="14"/>
        <color indexed="8"/>
        <rFont val="Arial"/>
        <family val="2"/>
      </rPr>
      <t xml:space="preserve"> PENAL FUNCIÓN DE CONOCIMIENTO</t>
    </r>
  </si>
  <si>
    <t>Penal con Función de Conocimiento</t>
  </si>
  <si>
    <t>Juzgado 001 Penal del Circuito con Función de Conocimiento de Rionegro</t>
  </si>
  <si>
    <t>Juzgado 001 Penal del Circuito con Función de Conocimiento de Armenia</t>
  </si>
  <si>
    <t>Juzgado 002 Penal del Circuito con Función de Conocimiento de Armenia</t>
  </si>
  <si>
    <t>Juzgado 003 Penal del Circuito con Función de Conocimiento de Armenia</t>
  </si>
  <si>
    <t>Juzgado 004 Penal del Circuito con Función de Conocimiento de Armenia</t>
  </si>
  <si>
    <t>Juzgado 005 Penal del Circuito con Función de Conocimiento de Armenia</t>
  </si>
  <si>
    <t>Juzgado 005 Penal del Circuito con Función de Conocimiento de Barranquilla</t>
  </si>
  <si>
    <t>Juzgado 006 Penal del Circuito con Función de Conocimiento de Barranquilla</t>
  </si>
  <si>
    <t>Juzgado 007 Penal del Circuito con Función de Conocimiento de Barranquilla</t>
  </si>
  <si>
    <t>Juzgado 009 Penal del Circuito con Función de Conocimiento de Barranquilla</t>
  </si>
  <si>
    <t>Juzgado 010 Penal del Circuito con Función de Conocimiento de Barranquilla</t>
  </si>
  <si>
    <t>Juzgado 001 Penal del Circuito con Función de Conocimiento de Bogotá</t>
  </si>
  <si>
    <t>Juzgado 003 Penal del Circuito con Función de Conocimiento de Bogotá</t>
  </si>
  <si>
    <t>Juzgado 004 Penal del Circuito con Función de Conocimiento de Bogotá</t>
  </si>
  <si>
    <t>Juzgado 006 Penal del Circuito con Función de Conocimiento de Bogotá</t>
  </si>
  <si>
    <t>Juzgado 007 Penal del Circuito con Función de Conocimiento de Bogotá</t>
  </si>
  <si>
    <t>Juzgado 008 Penal del Circuito con Función de Conocimiento de Bogotá</t>
  </si>
  <si>
    <t>Juzgado 009 Penal del Circuito con Función de Conocimiento de Bogotá</t>
  </si>
  <si>
    <t>Juzgado 010 Penal del Circuito con Función de Conocimiento de Bogotá</t>
  </si>
  <si>
    <t>Juzgado 011 Penal del Circuito con Función de Conocimiento de Bogotá</t>
  </si>
  <si>
    <t>Juzgado 012 Penal del Circuito con Función de Conocimiento de Bogotá</t>
  </si>
  <si>
    <t>Juzgado 013 Penal del Circuito con Función de Conocimiento de Bogotá</t>
  </si>
  <si>
    <t>Juzgado 014 Penal del Circuito con Función de Conocimiento de Bogotá</t>
  </si>
  <si>
    <t>Juzgado 016 Penal del Circuito con Función de Conocimiento de Bogotá</t>
  </si>
  <si>
    <t>Juzgado 017 Penal del Circuito con Función de Conocimiento de Bogotá</t>
  </si>
  <si>
    <t>Juzgado 018 Penal del Circuito con Función de Conocimiento de Bogotá</t>
  </si>
  <si>
    <t>Juzgado 019 Penal del Circuito con Función de Conocimiento de Bogotá</t>
  </si>
  <si>
    <t>Juzgado 020 Penal del Circuito con Función de Conocimiento de Bogotá</t>
  </si>
  <si>
    <t>Juzgado 021 Penal del Circuito con Función de Conocimiento de Bogotá</t>
  </si>
  <si>
    <t>Juzgado 022 Penal del Circuito con Función de Conocimiento de Bogotá</t>
  </si>
  <si>
    <t>Juzgado 023 Penal del Circuito con Función de Conocimiento de Bogotá</t>
  </si>
  <si>
    <t>Juzgado 024 Penal del Circuito con Función de Conocimiento de Bogotá</t>
  </si>
  <si>
    <t>Juzgado 025 Penal del Circuito con Función de Conocimiento de Bogotá</t>
  </si>
  <si>
    <t>Juzgado 026 Penal del Circuito con Función de Conocimiento de Bogotá</t>
  </si>
  <si>
    <t>Juzgado 027 Penal del Circuito con Función de Conocimiento de Bogotá</t>
  </si>
  <si>
    <t>Juzgado 028 Penal del Circuito con Función de Conocimiento de Bogotá</t>
  </si>
  <si>
    <t>Juzgado 029 Penal del Circuito con Función de Conocimiento de Bogotá</t>
  </si>
  <si>
    <t>Juzgado 030 Penal del Circuito con Función de Conocimiento de Bogotá</t>
  </si>
  <si>
    <t>Juzgado 031 Penal del Circuito con Función de Conocimiento de Bogotá</t>
  </si>
  <si>
    <t>Juzgado 032 Penal del Circuito con Función de Conocimiento de Bogotá</t>
  </si>
  <si>
    <t>Juzgado 033 Penal del Circuito con Función de Conocimiento de Bogotá</t>
  </si>
  <si>
    <t>Juzgado 034 Penal del Circuito con Función de Conocimiento de Bogotá</t>
  </si>
  <si>
    <t>Juzgado 035 Penal del Circuito con Función de Conocimiento de Bogotá</t>
  </si>
  <si>
    <t>Juzgado 036 Penal del Circuito con Función de Conocimiento de Bogotá</t>
  </si>
  <si>
    <t>Juzgado 037 Penal del Circuito con Función de Conocimiento de Bogotá</t>
  </si>
  <si>
    <t>Juzgado 038 Penal del Circuito con Función de Conocimiento de Bogotá</t>
  </si>
  <si>
    <t>Juzgado 039 Penal del Circuito con Función de Conocimiento de Bogotá</t>
  </si>
  <si>
    <t>Juzgado 040 Penal del Circuito con Función de Conocimiento de Bogotá</t>
  </si>
  <si>
    <t>Juzgado 041 Penal del Circuito con Función de Conocimiento de Bogotá</t>
  </si>
  <si>
    <t>Juzgado 042 Penal del Circuito con Función de Conocimiento de Bogotá</t>
  </si>
  <si>
    <t>Juzgado 043 Penal del Circuito con Función de Conocimiento de Bogotá</t>
  </si>
  <si>
    <t>Juzgado 044 Penal del Circuito con Función de Conocimiento de Bogotá</t>
  </si>
  <si>
    <t>Juzgado 045 Penal del Circuito con Función de Conocimiento de Bogotá</t>
  </si>
  <si>
    <t>Juzgado 046 Penal del Circuito con Función de Conocimiento de Bogotá</t>
  </si>
  <si>
    <t>Juzgado 047 Penal del Circuito con Función de Conocimiento de Bogotá</t>
  </si>
  <si>
    <t>Juzgado 048 Penal del Circuito con Función de Conocimiento de Bogotá</t>
  </si>
  <si>
    <t>Juzgado 049 Penal del Circuito con Función de Conocimiento de Bogotá</t>
  </si>
  <si>
    <t>Juzgado 050 Penal del Circuito con Función de Conocimiento de Bogotá</t>
  </si>
  <si>
    <t>Juzgado 051 Penal del Circuito con Función de Conocimiento de Bogotá</t>
  </si>
  <si>
    <t>Juzgado 052 Penal del Circuito con Función de Conocimiento de Bogotá</t>
  </si>
  <si>
    <t>Juzgado 054 Penal del Circuito con Función de Conocimiento de Bogotá</t>
  </si>
  <si>
    <t>Juzgado 055 Penal del Circuito con Función de Conocimiento de Bogotá</t>
  </si>
  <si>
    <t>Juzgado 056 Penal del Circuito con Función de Conocimiento de Bogotá</t>
  </si>
  <si>
    <t>Juzgado 001 Penal del Circuito con Función de Conocimiento de Bucaramanga</t>
  </si>
  <si>
    <t>Juzgado 011 Penal del Circuito con Función de Conocimiento de Bucaramanga</t>
  </si>
  <si>
    <t>Juzgado 012 Penal del Circuito con Función de Conocimiento de Bucaramanga</t>
  </si>
  <si>
    <t>Juzgado 004 Penal del Circuito con Función de Conocimiento de Buenaventura</t>
  </si>
  <si>
    <t>Juzgado 001 Penal del Circuito con Función de Conocimiento de Palmira</t>
  </si>
  <si>
    <t>Juzgado 002 Penal del Circuito con Función de Conocimiento de Palmira</t>
  </si>
  <si>
    <t>Juzgado 003 Penal del Circuito con Función de Conocimiento de Palmira</t>
  </si>
  <si>
    <t>Juzgado 005 Penal del Circuito con Función de Conocimiento de Palmira</t>
  </si>
  <si>
    <t>Juzgado 006 Penal del Circuito con Función de Conocimiento de Palmira</t>
  </si>
  <si>
    <t>Juzgado 004 Penal del Circuito con Función de Conocimiento de Tuluá</t>
  </si>
  <si>
    <t>Juzgado 001 Penal del Circuito con Función de Conocimiento de Cali</t>
  </si>
  <si>
    <t>Juzgado 002 Penal del Circuito con Función de Conocimiento de Cali</t>
  </si>
  <si>
    <t>Juzgado 003 Penal del Circuito con Función de Conocimiento de Cali</t>
  </si>
  <si>
    <t>Juzgado 004 Penal del Circuito con Función de Conocimiento de Cali</t>
  </si>
  <si>
    <t>Juzgado 005 Penal del Circuito con Función de Conocimiento de Cali</t>
  </si>
  <si>
    <t>Juzgado 007 Penal del Circuito con Función de Conocimiento de Cali</t>
  </si>
  <si>
    <t>Juzgado 008 Penal del Circuito con Función de Conocimiento de Cali</t>
  </si>
  <si>
    <t>Juzgado 009 Penal del Circuito con Función de Conocimiento de Cali</t>
  </si>
  <si>
    <t>Juzgado 010 Penal del Circuito con Función de Conocimiento de Cali</t>
  </si>
  <si>
    <t>Juzgado 011 Penal del Circuito con Función de Conocimiento de Cali</t>
  </si>
  <si>
    <t>Juzgado 013 Penal del Circuito con Función de Conocimiento de Cali</t>
  </si>
  <si>
    <t>Juzgado 015 Penal del Circuito con Función de Conocimiento de Cali</t>
  </si>
  <si>
    <t>Juzgado 016 Penal del Circuito con Función de Conocimiento de Cali</t>
  </si>
  <si>
    <t>Juzgado 017 Penal del Circuito con Función de Conocimiento de Cali</t>
  </si>
  <si>
    <t>Juzgado 018 Penal del Circuito con Función de Conocimiento de Cali</t>
  </si>
  <si>
    <t>Juzgado 019 Penal del Circuito con Función de Conocimiento de Cali</t>
  </si>
  <si>
    <t>Juzgado 020 Penal del Circuito con Función de Conocimiento de Cali</t>
  </si>
  <si>
    <t>Juzgado 021 Penal del Circuito con Función de Conocimiento de Cali</t>
  </si>
  <si>
    <t>Juzgado 022 Penal del Circuito con Función de Conocimiento de Cali</t>
  </si>
  <si>
    <t>Juzgado 023 Penal del Circuito con Función de Conocimiento de Cali</t>
  </si>
  <si>
    <t>Juzgado 007 Penal del Circuito con Función de Conocimiento de Cartagena</t>
  </si>
  <si>
    <t>Juzgado 003 Penal del Circuito con Función de Conocimiento de Cúcuta</t>
  </si>
  <si>
    <t>Juzgado 004 Penal del Circuito con Función de Conocimiento de Cúcuta</t>
  </si>
  <si>
    <t>Juzgado 005 Penal del Circuito con Función de Conocimiento de Cúcuta</t>
  </si>
  <si>
    <t>Juzgado 006 Penal del Circuito con Función de Conocimiento de Cúcuta</t>
  </si>
  <si>
    <t>Juzgado 001 Penal del Circuito con Función de Conocimiento de Ibagué</t>
  </si>
  <si>
    <t>Juzgado 002 Penal del Circuito con Función de Conocimiento de Ibagué</t>
  </si>
  <si>
    <t>Juzgado 003 Penal del Circuito con Función de Conocimiento de Ibagué</t>
  </si>
  <si>
    <t>Juzgado 005 Penal del Circuito con Función de Conocimiento de Ibagué</t>
  </si>
  <si>
    <t>Juzgado 006 Penal del Circuito con Función de Conocimiento de Ibagué</t>
  </si>
  <si>
    <t>Juzgado 001 Penal del Circuito con Función de Conocimiento de Medellín</t>
  </si>
  <si>
    <t>Juzgado 002 Penal del Circuito con Función de Conocimiento de Medellín</t>
  </si>
  <si>
    <t>Juzgado 003 Penal del Circuito con Función de Conocimiento de Medellín</t>
  </si>
  <si>
    <t>Juzgado 004 Penal del Circuito con Función de Conocimiento de Medellín</t>
  </si>
  <si>
    <t>Juzgado 005 Penal del Circuito con Función de Conocimiento de Medellín</t>
  </si>
  <si>
    <t>Juzgado 006 Penal del Circuito con Función de Conocimiento de Medellín</t>
  </si>
  <si>
    <t>Juzgado 007 Penal del Circuito con Función de Conocimiento de Medellín</t>
  </si>
  <si>
    <t>Juzgado 008 Penal del Circuito con Función de Conocimiento de Medellín</t>
  </si>
  <si>
    <t>Juzgado 010 Penal del Circuito con Función de Conocimiento de Medellín</t>
  </si>
  <si>
    <t>Juzgado 011 Penal del Circuito con Función de Conocimiento de Medellín</t>
  </si>
  <si>
    <t>Juzgado 012 Penal del Circuito con Función de Conocimiento de Medellín</t>
  </si>
  <si>
    <t>Juzgado 013 Penal del Circuito con Función de Conocimiento de Medellín</t>
  </si>
  <si>
    <t>Juzgado 014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</si>
  <si>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</si>
  <si>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</si>
  <si>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017 Penal del Circuito con Función de Conocimiento de Medellín</t>
  </si>
  <si>
    <t>Juzgado 018 Penal del Circuito con Función de Conocimiento de Medellín</t>
  </si>
  <si>
    <t>Juzgado 019 Penal del Circuito con Función de Conocimiento de Medellín</t>
  </si>
  <si>
    <t>Juzgado 020 Penal del Circuito con Función de Conocimiento de Medellín</t>
  </si>
  <si>
    <t>Juzgado 021 Penal del Circuito con Función de Conocimiento de Medellín</t>
  </si>
  <si>
    <t>Juzgado 022 Penal del Circuito con Función de Conocimiento de Medellín</t>
  </si>
  <si>
    <t>Juzgado 023 Penal del Circuito con Función de Conocimiento de Medellín</t>
  </si>
  <si>
    <t>Juzgado 024 Penal del Circuito con Función de Conocimiento de Medellín</t>
  </si>
  <si>
    <t>Juzgado 025 Penal del Circuito con Función de Conocimiento de Medellín</t>
  </si>
  <si>
    <t>Juzgado 027 Penal del Circuito con Función de Conocimiento de Medellín</t>
  </si>
  <si>
    <t>Juzgado 028 Penal del Circuito con Función de Conocimiento de Medellín</t>
  </si>
  <si>
    <t>Juzgado 029 Penal del Circuito con Función de Conocimiento de Medellín</t>
  </si>
  <si>
    <t>Juzgado 030 Penal del Circuito con Función de Conocimiento de Medellín</t>
  </si>
  <si>
    <t>Juzgado 001 Penal del Circuito con Función de Conocimiento de Envigado</t>
  </si>
  <si>
    <t>Juzgado 001 Penal del Circuito con Función de Conocimiento de Girardota</t>
  </si>
  <si>
    <t>Juzgado 001 Penal del Circuito con Función de Conocimiento de Neiva</t>
  </si>
  <si>
    <t>Juzgado 002 Penal del Circuito con Función de Conocimiento de Neiva</t>
  </si>
  <si>
    <t>Juzgado 003 Penal del Circuito con Función de Conocimiento de Neiva</t>
  </si>
  <si>
    <t>Juzgado 004 Penal del Circuito con Función de Conocimiento de Neiva</t>
  </si>
  <si>
    <t>Juzgado 001 Penal del Circuito con Función de Conocimiento de Garzón</t>
  </si>
  <si>
    <t>Juzgado 002 Penal del Circuito con Función de Conocimiento de Garzón</t>
  </si>
  <si>
    <t>Juzgado 001 Penal del Circuito con Función de Conocimiento de Pereira</t>
  </si>
  <si>
    <t>Juzgado 002 Penal del Circuito con Función de Conocimiento de Pereira</t>
  </si>
  <si>
    <t>Juzgado 003 Penal del Circuito con Función de Conocimiento de Pereira</t>
  </si>
  <si>
    <t>Juzgado 004 Penal del Circuito con Función de Conocimiento de Pereira</t>
  </si>
  <si>
    <t>Juzgado 006 Penal del Circuito con Función de Conocimiento de Pereira</t>
  </si>
  <si>
    <t>Juzgado 007 Penal del Circuito con Función de Conocimiento de Pereira</t>
  </si>
  <si>
    <t>Juzgado 001 Penal del Circuito con Función de Conocimiento de Popayán</t>
  </si>
  <si>
    <t>Juzgado 002 Penal del Circuito con Función de Conocimiento de Popayán</t>
  </si>
  <si>
    <t>Juzgado 003 Penal del Circuito con Función de Conocimiento de Popayán</t>
  </si>
  <si>
    <t>Juzgado 005 Penal del Circuito con Función de Conocimiento de Popayán</t>
  </si>
  <si>
    <t>Juzgado 006 Penal del Circuito con Función de Conocimiento de Popayán</t>
  </si>
  <si>
    <t>Juzgado 001 Penal del Circuito con Función de Conocimiento de Duitama</t>
  </si>
  <si>
    <t>Juzgado 002 Penal del Circuito con Función de Conocimiento de Tunja</t>
  </si>
  <si>
    <t>Juzgado 003 Penal del Circuito con Función de Conocimiento de Tunja</t>
  </si>
  <si>
    <t>Juzgado 004 Penal del Circuito con Función de Conocimiento de Tunja</t>
  </si>
  <si>
    <t>Juzgado 005 Penal del Circuito con Función de Conocimiento de Tunja</t>
  </si>
  <si>
    <t>Juzgado 001 Penal del Circuito con Función de Conocimiento de Valledupar</t>
  </si>
  <si>
    <t>Juzgado 002 Penal del Circuito con Función de Conocimiento de Valledupar</t>
  </si>
  <si>
    <t>Juzgado 003 Penal del Circuito con Función de Conocimiento de Valledupar</t>
  </si>
  <si>
    <t>Juzgado 004 Penal del Circuito con Función de Conocimiento de Valledupar</t>
  </si>
  <si>
    <t>Juzgado 005 Penal del Circuito con Función de Conocimiento de Valledupar</t>
  </si>
  <si>
    <t>Juzgado 005 Penal del Circuito con Función de Conocimiento de Villavicencio</t>
  </si>
  <si>
    <t>Juzgado 002 Penal del Circuito con Función de Conocimiento de Bogotá</t>
  </si>
  <si>
    <t>Juzgado 005 Penal del Circuito con Función de Conocimiento de Bogotá</t>
  </si>
  <si>
    <t>Juzgado 015 Penal del Circuito con Función de Conocimiento de Bogotá</t>
  </si>
  <si>
    <t>Juzgado 006 Penal del Circuito con Función de Conocimiento de Cali</t>
  </si>
  <si>
    <t>Juzgado 014 Penal del Circuito con Función de Conocimiento de Cali</t>
  </si>
  <si>
    <t>Juzgado 001 Penal del Circuito con Función de Conocimiento de Bello</t>
  </si>
  <si>
    <r>
      <t>ESPECIALIDAD:</t>
    </r>
    <r>
      <rPr>
        <b/>
        <sz val="14"/>
        <color indexed="8"/>
        <rFont val="Arial"/>
        <family val="2"/>
      </rPr>
      <t xml:space="preserve"> PENAL FONCOLPUERTOS</t>
    </r>
  </si>
  <si>
    <t>Juzgado 016 Penal del Circuito de Bogotá</t>
  </si>
  <si>
    <t xml:space="preserve"> INGRESOS EFECTIVOS </t>
  </si>
  <si>
    <t xml:space="preserve"> EGRESOS EFECTIVOS </t>
  </si>
  <si>
    <r>
      <t>ESPECIALIDAD:</t>
    </r>
    <r>
      <rPr>
        <b/>
        <sz val="14"/>
        <color indexed="8"/>
        <rFont val="Arial"/>
        <family val="2"/>
      </rPr>
      <t xml:space="preserve"> PENAL ESPECIALIZADO</t>
    </r>
  </si>
  <si>
    <t>Penal Especializado</t>
  </si>
  <si>
    <t>Juzgado 001 Penal Especializado de Arauca</t>
  </si>
  <si>
    <t>Juzgado 001 Penal Especializado de Barranquilla</t>
  </si>
  <si>
    <t>Juzgado 001 Penal Especializado de Bogotá</t>
  </si>
  <si>
    <t>Juzgado 002 Penal Especializado de Bogotá</t>
  </si>
  <si>
    <t>Juzgado 003 Penal Especializado de Bogotá</t>
  </si>
  <si>
    <t>Juzgado 004 Penal Especializado de Bogotá</t>
  </si>
  <si>
    <t>Juzgado 005 Penal Especializado de Bogotá</t>
  </si>
  <si>
    <t>Juzgado 006 Penal Especializado de Bogotá</t>
  </si>
  <si>
    <t>Juzgado 007 Penal Especializado de Bogotá</t>
  </si>
  <si>
    <t>Juzgado 008 Penal Especializado de Bogotá</t>
  </si>
  <si>
    <t>Juzgado 009 Penal Especializado de Bogotá</t>
  </si>
  <si>
    <t>Juzgado 010 Penal Especializado de Bogotá</t>
  </si>
  <si>
    <t>Juzgado 011 Penal Especializado de Bogotá</t>
  </si>
  <si>
    <t>Juzgado 001 Penal Especializado de Bucaramanga</t>
  </si>
  <si>
    <t>Juzgado 002 Penal Especializado de Bucaramanga</t>
  </si>
  <si>
    <t>Juzgado 003 Penal Especializado de Bucaramanga</t>
  </si>
  <si>
    <t>Juzgado 001 Penal Especializado de Buga</t>
  </si>
  <si>
    <t>Juzgado 002 Penal Especializado de Buga</t>
  </si>
  <si>
    <t>Juzgado 003 Penal Especializado de Buga</t>
  </si>
  <si>
    <t>Juzgado 001 Penal Especializado de Cali</t>
  </si>
  <si>
    <t>Juzgado 002 Penal Especializado de Cali</t>
  </si>
  <si>
    <t>Juzgado 003 Penal Especializado de Cali</t>
  </si>
  <si>
    <t>Juzgado 004 Penal Especializado de Cali</t>
  </si>
  <si>
    <t>Juzgado 001 Penal Especializado de Cartagena</t>
  </si>
  <si>
    <t>Juzgado 002 Penal Especializado de Cartagena</t>
  </si>
  <si>
    <t>Juzgado 001 Penal Especializado de Cúcuta</t>
  </si>
  <si>
    <t>Juzgado 002 Penal Especializado de Cúcuta</t>
  </si>
  <si>
    <t>Juzgado 003 Penal Especializado de Cúcuta</t>
  </si>
  <si>
    <t>Juzgado 001 Penal Especializado de Cundinamarca</t>
  </si>
  <si>
    <t>Juzgado 002 Penal Especializado de Cundinamarca</t>
  </si>
  <si>
    <t>Juzgado 001 Penal Especializado de Florencia</t>
  </si>
  <si>
    <t>Juzgado 002 Penal Especializado de Florencia</t>
  </si>
  <si>
    <t>Juzgado 001 Penal Especializado de Ibagué</t>
  </si>
  <si>
    <t>Juzgado 002 Penal Especializado de Ibagué</t>
  </si>
  <si>
    <t>Juzgado 001 Penal Especializado de Manizales</t>
  </si>
  <si>
    <t>Juzgado 001 Penal Especializado de Antioquia</t>
  </si>
  <si>
    <t>Juzgado 002 Penal Especializado de Antioquia</t>
  </si>
  <si>
    <t>Juzgado 003 Penal Especializado de Antioquia</t>
  </si>
  <si>
    <t>Juzgado 004 Penal Especializado de Antioquia</t>
  </si>
  <si>
    <t>Juzgado 001 Penal Especializado de Medellín</t>
  </si>
  <si>
    <t>Juzgado 002 Penal Especializado de Medellín</t>
  </si>
  <si>
    <t>Juzgado 004 Penal Especializado de Medellín</t>
  </si>
  <si>
    <t>Juzgado 005 Penal Especializado de Medellín</t>
  </si>
  <si>
    <t>Juzgado 001 Penal Especializado de Mocoa</t>
  </si>
  <si>
    <t>Juzgado 001 Penal Especializado de Puerto Asís</t>
  </si>
  <si>
    <t>Juzgado 001 Penal Especializado de Montería</t>
  </si>
  <si>
    <t>Juzgado 001 Penal Especializado de Neiva</t>
  </si>
  <si>
    <t>Juzgado 002 Penal Especializado de Neiva</t>
  </si>
  <si>
    <t>Juzgado 003 Penal Especializado de Neiva</t>
  </si>
  <si>
    <t>Juzgado 001 Penal Especializado de Pasto</t>
  </si>
  <si>
    <t>Juzgado 002 Penal Especializado de Pasto</t>
  </si>
  <si>
    <t>Juzgado 001 Penal Especializado de Tumaco</t>
  </si>
  <si>
    <t>Juzgado 001 Penal Especializado de Pereira</t>
  </si>
  <si>
    <t>Juzgado 002 Penal Especializado de Pereira</t>
  </si>
  <si>
    <t>Juzgado 001 Penal Especializado de Popayán</t>
  </si>
  <si>
    <t>Juzgado 002 Penal Especializado de Popayán</t>
  </si>
  <si>
    <t>Juzgado 001 Penal Especializado de Quibdó</t>
  </si>
  <si>
    <t>Juzgado 001 Penal Especializado de Riohacha</t>
  </si>
  <si>
    <t>Juzgado 001 Penal Especializado de San Andrés</t>
  </si>
  <si>
    <t>Juzgado 002 Penal Especializado de Santa Marta</t>
  </si>
  <si>
    <t>Juzgado 001 Penal Especializado de Santa Rosa de Viterbo</t>
  </si>
  <si>
    <t>Juzgado 001 Penal Especializado de Sincelejo</t>
  </si>
  <si>
    <t>Juzgado 001 Penal Especializado de Tunja</t>
  </si>
  <si>
    <t>Juzgado 001 Penal Especializado de Valledupar</t>
  </si>
  <si>
    <t>Juzgado 001 Penal Especializado de Villavicencio</t>
  </si>
  <si>
    <t>Juzgado 002 Penal Especializado de Villavicencio</t>
  </si>
  <si>
    <t>Juzgado 003 Penal Especializado de Villavicencio</t>
  </si>
  <si>
    <t>Juzgado 004 Penal Especializado de Villavicencio</t>
  </si>
  <si>
    <t>Juzgado 001 Penal Especializado de Yopal</t>
  </si>
  <si>
    <r>
      <t>ESPECIALIDAD:</t>
    </r>
    <r>
      <rPr>
        <b/>
        <sz val="14"/>
        <color indexed="8"/>
        <rFont val="Arial"/>
        <family val="2"/>
      </rPr>
      <t xml:space="preserve"> PENAL ESPECIALIZADO EXTINCIÓN DE DOMINIO</t>
    </r>
  </si>
  <si>
    <t>Juzgado 001 Penal de Extinción de Dominio del Circuito de Barranquilla</t>
  </si>
  <si>
    <t>Juzgado 001 Penal de Extinción de Dominio del Circuito de Bogotá</t>
  </si>
  <si>
    <t>Juzgado 002 Penal de Extinción de Dominio del Circuito de Bogotá</t>
  </si>
  <si>
    <t>Juzgado 003 Penal de Extinción de Dominio del Circuito de Bogotá</t>
  </si>
  <si>
    <t>Juzgado 001 Penal de Extinción de Dominio del Circuito de Cali</t>
  </si>
  <si>
    <t>Juzgado 001 Penal de Extinción de Dominio del Circuito de Cúcuta</t>
  </si>
  <si>
    <t>Juzgado 001 Penal de Extinción de Dominio del Circuito de Antioquia</t>
  </si>
  <si>
    <t>Juzgado 002 Penal de Extinción de Dominio del Circuito de Antioquia</t>
  </si>
  <si>
    <t>Juzgado 001 Penal de Extinción de Dominio del Circuito de Neiva</t>
  </si>
  <si>
    <t>Juzgado 001 Penal de Extinción de Dominio del Circuito de Pereira</t>
  </si>
  <si>
    <t>Juzgado 001 Penal de Extinción de Dominio del Circuito de Villavicencio</t>
  </si>
  <si>
    <r>
      <t>ESPECIALIDAD:</t>
    </r>
    <r>
      <rPr>
        <b/>
        <sz val="14"/>
        <color indexed="8"/>
        <rFont val="Arial"/>
        <family val="2"/>
      </rPr>
      <t xml:space="preserve"> PENAL MIXTO</t>
    </r>
  </si>
  <si>
    <t>Penal Mixto (Leyes 600, 906 y 1098)</t>
  </si>
  <si>
    <t>Juzgado 002 Penal Mixto del Circuito de Soledad</t>
  </si>
  <si>
    <t>Juzgado 003 Penal Mixto del Circuito de Ocaña</t>
  </si>
  <si>
    <t>Juzgado 002 Penal Mixto del Circuito de Dosquebradas</t>
  </si>
  <si>
    <t>PROMEDIO MENSUAL DE INGRESOS EFECTIVOS</t>
  </si>
  <si>
    <r>
      <t>ESPECIALIDAD:</t>
    </r>
    <r>
      <rPr>
        <b/>
        <sz val="14"/>
        <color indexed="8"/>
        <rFont val="Arial"/>
        <family val="2"/>
      </rPr>
      <t xml:space="preserve"> PENAL ADOLESCENTES CON FUNCIÓN DE CONOCIMIENTO</t>
    </r>
  </si>
  <si>
    <t>Penal para Adolescentes con Función de Conocimiento</t>
  </si>
  <si>
    <t>Juzgado 001 Penal del Circuito para Adolescentes con Función de Conocimiento de Arauca</t>
  </si>
  <si>
    <t>Juzgado 001 Penal del Circuito para Adolescentes con Función de Conocimiento de Armenia</t>
  </si>
  <si>
    <t>Juzgado 002 Penal del Circuito para Adolescentes con Función de Conocimiento de Armenia</t>
  </si>
  <si>
    <t>Juzgado 001 Penal del Circuito para Adolescentes con Función de Conocimiento de Barranquilla</t>
  </si>
  <si>
    <t>Juzgado 002 Penal del Circuito para Adolescentes con Función de Conocimiento de Barranquilla</t>
  </si>
  <si>
    <t>Juzgado 001 Penal del Circuito para Adolescentes con Función de Conocimiento de Bogotá</t>
  </si>
  <si>
    <t>Juzgado 002 Penal del Circuito para Adolescentes con Función de Conocimiento de Bogotá</t>
  </si>
  <si>
    <t>Juzgado 003 Penal del Circuito para Adolescentes con Función de Conocimiento de Bogotá</t>
  </si>
  <si>
    <t>Juzgado 004 Penal del Circuito para Adolescentes con Función de Conocimiento de Bogotá</t>
  </si>
  <si>
    <t>Juzgado 005 Penal del Circuito para Adolescentes con Función de Conocimiento de Bogotá</t>
  </si>
  <si>
    <t>Juzgado 006 Penal del Circuito para Adolescentes con Función de Conocimiento de Bogotá</t>
  </si>
  <si>
    <t>Juzgado 007 Penal del Circuito para Adolescentes con Función de Conocimiento de Bogotá</t>
  </si>
  <si>
    <t>Juzgado 008 Penal del Circuito para Adolescentes con Función de Conocimiento de Bogotá</t>
  </si>
  <si>
    <t>Juzgado 001 Penal del Circuito para Adolescentes con Función de Conocimiento de Bucaramanga</t>
  </si>
  <si>
    <t>Juzgado 002 Penal del Circuito para Adolescentes con Función de Conocimiento de Bucaramanga</t>
  </si>
  <si>
    <t>Juzgado 003 Penal del Circuito para Adolescentes con Función de Conocimiento de Bucaramanga</t>
  </si>
  <si>
    <t>Juzgado 004 Penal del Circuito para Adolescentes con Función de Conocimiento de Bucaramanga</t>
  </si>
  <si>
    <t>Juzgado 001 Penal del Circuito para Adolescentes con Función de Conocimiento de Cali</t>
  </si>
  <si>
    <t>Juzgado 002 Penal del Circuito para Adolescentes con Función de Conocimiento de Cali</t>
  </si>
  <si>
    <t>Juzgado 003 Penal del Circuito para Adolescentes con Función de Conocimiento de Cali</t>
  </si>
  <si>
    <t>Juzgado 004 Penal del Circuito para Adolescentes con Función de Conocimiento de Cali</t>
  </si>
  <si>
    <t>Juzgado 005 Penal del Circuito para Adolescentes con Función de Conocimiento de Cali</t>
  </si>
  <si>
    <t>Juzgado 001 Penal del Circuito para Adolescentes con Función de Conocimiento de Cartagena</t>
  </si>
  <si>
    <t>Juzgado 002 Penal del Circuito para Adolescentes con Función de Conocimiento de Cartagena</t>
  </si>
  <si>
    <t>Juzgado 001 Penal del Circuito para Adolescentes con Función de Conocimiento de Cúcuta</t>
  </si>
  <si>
    <t>Juzgado 002 Penal del Circuito para Adolescentes con Función de Conocimiento de Cúcuta</t>
  </si>
  <si>
    <t>Juzgado 001 Penal del Circuito para Adolescentes con Función de Conocimiento de Funza</t>
  </si>
  <si>
    <t>Juzgado 001 Penal del Circuito para Adolescentes con Función de Conocimiento de Fusagasugá</t>
  </si>
  <si>
    <t>Juzgado 001 Penal del Circuito para Adolescentes con Función de Conocimiento de Soacha</t>
  </si>
  <si>
    <t>Juzgado 002 Penal del Circuito para Adolescentes con Función de Conocimiento de Soacha</t>
  </si>
  <si>
    <t>Juzgado 001 Penal del Circuito para Adolescentes con Función de Conocimiento de Zipaquirá</t>
  </si>
  <si>
    <t>Juzgado 001 Penal del Circuito para Adolescentes con Función de Conocimiento de Florencia</t>
  </si>
  <si>
    <t>Juzgado 001 Penal del Circuito para Adolescentes con Función de Conocimiento de Ibagué</t>
  </si>
  <si>
    <t>Juzgado 002 Penal del Circuito para Adolescentes con Función de Conocimiento de Ibagué</t>
  </si>
  <si>
    <t>Juzgado 001 Penal del Circuito para Adolescentes con Función de Conocimiento de Manizales</t>
  </si>
  <si>
    <t>Juzgado 002 Penal del Circuito para Adolescentes con Función de Conocimiento de Manizales</t>
  </si>
  <si>
    <t>Juzgado 001 Penal del Circuito para Adolescentes con Función de Conocimiento de Medellín</t>
  </si>
  <si>
    <t>Juzgado 002 Penal del Circuito para Adolescentes con Función de Conocimiento de Medellín</t>
  </si>
  <si>
    <t>Juzgado 003 Penal del Circuito para Adolescentes con Función de Conocimiento de Medellín</t>
  </si>
  <si>
    <t>Juzgado 004 Penal del Circuito para Adolescentes con Función de Conocimiento de Medellín</t>
  </si>
  <si>
    <t>Juzgado 005 Penal del Circuito para Adolescentes con Función de Conocimiento de Medellín</t>
  </si>
  <si>
    <t>Juzgado 006 Penal del Circuito para Adolescentes con Función de Conocimiento de Medellín</t>
  </si>
  <si>
    <t>Juzgado 007 Penal del Circuito para Adolescentes con Función de Conocimiento de Medellín</t>
  </si>
  <si>
    <t>Juzgado 001 Penal del Circuito para Adolescentes con Función de Conocimiento de Mocoa</t>
  </si>
  <si>
    <t>Juzgado 001 Penal del Circuito para Adolescentes con Función de Conocimiento de Montería</t>
  </si>
  <si>
    <t>Juzgado 001 Penal del Circuito para Adolescentes con Función de Conocimiento de Neiva</t>
  </si>
  <si>
    <t>Juzgado 002 Penal del Circuito para Adolescentes con Función de Conocimiento de Neiva</t>
  </si>
  <si>
    <t>Juzgado 001 Penal del Circuito para Adolescentes con Función de Conocimiento de Pasto</t>
  </si>
  <si>
    <t>Juzgado 001 Penal del Circuito para Adolescentes con Función de Conocimiento de Pereira</t>
  </si>
  <si>
    <t>Juzgado 002 Penal del Circuito para Adolescentes con Función de Conocimiento de Pereira</t>
  </si>
  <si>
    <t>Juzgado 001 Penal del Circuito para Adolescentes con Función de Conocimiento de Popayán</t>
  </si>
  <si>
    <t>Juzgado 002 Penal del Circuito para Adolescentes con Función de Conocimiento de Popayán</t>
  </si>
  <si>
    <t>Juzgado 001 Penal del Circuito para Adolescentes con Función de Conocimiento de Santa Marta</t>
  </si>
  <si>
    <t>Juzgado 002 Penal del Circuito para Adolescentes con Función de Conocimiento de Santa Marta</t>
  </si>
  <si>
    <t>Juzgado 001 Penal del Circuito para Adolescentes con Función de Conocimiento de Sincelejo</t>
  </si>
  <si>
    <t>Juzgado 001 Penal del Circuito para Adolescentes con Función de Conocimiento de Tunja</t>
  </si>
  <si>
    <t>Juzgado 001 Penal del Circuito para Adolescentes con Función de Conocimiento de Chiquinquirá</t>
  </si>
  <si>
    <t>Juzgado 001 Penal del Circuito para Adolescentes con Función de Conocimiento de Valledupar</t>
  </si>
  <si>
    <t>Juzgado 001 Penal del Circuito para Adolescentes con Función de Conocimiento de Villavicencio</t>
  </si>
  <si>
    <t>Juzgado 002 Penal del Circuito para Adolescentes con Función de Conocimiento de Villavicencio</t>
  </si>
  <si>
    <t>ÍNDICE DE EVACUACIÓN PARCIAL EFCTIVO</t>
  </si>
  <si>
    <t xml:space="preserve"> PROMEDIO MENSUAL DE EGRESOS EFECTIVOS</t>
  </si>
  <si>
    <t>Juzgado 001 Penal del Circuito para Adolescentes con Función de Conocimiento de Quibdó</t>
  </si>
  <si>
    <t>Juzgado 001 Penal del Circuito para Adolescentes con Función de Conocimiento de Riohacha</t>
  </si>
  <si>
    <t>Juzgado 001 Penal del Circuito para Adolescentes con Función de Conocimiento de Yopal</t>
  </si>
  <si>
    <r>
      <t>ESPECIALIDAD:</t>
    </r>
    <r>
      <rPr>
        <b/>
        <sz val="14"/>
        <color indexed="8"/>
        <rFont val="Arial"/>
        <family val="2"/>
      </rPr>
      <t xml:space="preserve"> PENAL EJECUCIÓN DE PENAS Y MEDIDAS DE SEGURIDAD</t>
    </r>
  </si>
  <si>
    <t>Ejecución de Penas y Medidas de Seguridad</t>
  </si>
  <si>
    <t>Juzgado 001 de Ejecución de Penas y Medidas de Seguridad de Antioquia</t>
  </si>
  <si>
    <t>Juzgado 002 de Ejecución de Penas y Medidas de Seguridad de Antioquia</t>
  </si>
  <si>
    <t>Juzgado 003 de Ejecución de Penas y Medidas de Seguridad de Antioquia</t>
  </si>
  <si>
    <t>Juzgado 004 de Ejecución de Penas y Medidas de Seguridad de Antioquia</t>
  </si>
  <si>
    <t>Juzgado 001 de Ejecución de Penas y Medidas de Seguridad de El Santuario</t>
  </si>
  <si>
    <t>Juzgado 001 de Ejecución de Penas y Medidas de Seguridad de Arauca</t>
  </si>
  <si>
    <t>Juzgado 001 de Ejecución de Penas y Medidas de Seguridad de Armenia</t>
  </si>
  <si>
    <t>Juzgado 002 de Ejecución de Penas y Medidas de Seguridad de Armenia</t>
  </si>
  <si>
    <t>Juzgado 003 de Ejecución de Penas y Medidas de Seguridad de Armenia</t>
  </si>
  <si>
    <t>Juzgado 001 de Ejecución de Penas y Medidas de Seguridad de Barranquilla</t>
  </si>
  <si>
    <t>Juzgado 002 de Ejecución de Penas y Medidas de Seguridad de Barranquilla</t>
  </si>
  <si>
    <t>Juzgado 003 de Ejecución de Penas y Medidas de Seguridad de Barranquilla</t>
  </si>
  <si>
    <t>Juzgado 004 de Ejecución de Penas y Medidas de Seguridad de Barranquilla</t>
  </si>
  <si>
    <t>Juzgado 005 de Ejecución de Penas y Medidas de Seguridad de Barranquilla</t>
  </si>
  <si>
    <t>Juzgado 006 de Ejecución de Penas y Medidas de Seguridad de Barranquilla</t>
  </si>
  <si>
    <t>Juzgado 001 de Ejecución de Penas y Medidas de Seguridad de Bogotá</t>
  </si>
  <si>
    <t>Juzgado 002 de Ejecución de Penas y Medidas de Seguridad de Bogotá</t>
  </si>
  <si>
    <t>Juzgado 003 de Ejecución de Penas y Medidas de Seguridad de Bogotá</t>
  </si>
  <si>
    <t>Juzgado 004 de Ejecución de Penas y Medidas de Seguridad de Bogotá</t>
  </si>
  <si>
    <t>Juzgado 005 de Ejecución de Penas y Medidas de Seguridad de Bogotá</t>
  </si>
  <si>
    <t>Juzgado 006 de Ejecución de Penas y Medidas de Seguridad de Bogotá</t>
  </si>
  <si>
    <t>Juzgado 007 de Ejecución de Penas y Medidas de Seguridad de Bogotá</t>
  </si>
  <si>
    <t>Juzgado 008 de Ejecución de Penas y Medidas de Seguridad de Bogotá</t>
  </si>
  <si>
    <t>Juzgado 009 de Ejecución de Penas y Medidas de Seguridad de Bogotá</t>
  </si>
  <si>
    <t>Juzgado 010 de Ejecución de Penas y Medidas de Seguridad de Bogotá</t>
  </si>
  <si>
    <t>Juzgado 011 de Ejecución de Penas y Medidas de Seguridad de Bogotá</t>
  </si>
  <si>
    <t>Juzgado 012 de Ejecución de Penas y Medidas de Seguridad de Bogotá</t>
  </si>
  <si>
    <t>Juzgado 013 de Ejecución de Penas y Medidas de Seguridad de Bogotá</t>
  </si>
  <si>
    <t>Juzgado 014 de Ejecución de Penas y Medidas de Seguridad de Bogotá</t>
  </si>
  <si>
    <t>Juzgado 015 de Ejecución de Penas y Medidas de Seguridad de Bogotá</t>
  </si>
  <si>
    <t>Juzgado 016 de Ejecución de Penas y Medidas de Seguridad de Bogotá</t>
  </si>
  <si>
    <t>Juzgado 017 de Ejecución de Penas y Medidas de Seguridad de Bogotá</t>
  </si>
  <si>
    <t>Juzgado 018 de Ejecución de Penas y Medidas de Seguridad de Bogotá</t>
  </si>
  <si>
    <t>Juzgado 019 de Ejecución de Penas y Medidas de Seguridad de Bogotá</t>
  </si>
  <si>
    <t>Juzgado 020 de Ejecución de Penas y Medidas de Seguridad de Bogotá</t>
  </si>
  <si>
    <t>Juzgado 021 de Ejecución de Penas y Medidas de Seguridad de Bogotá</t>
  </si>
  <si>
    <t>Juzgado 022 de Ejecución de Penas y Medidas de Seguridad de Bogotá</t>
  </si>
  <si>
    <t>Juzgado 023 de Ejecución de Penas y Medidas de Seguridad de Bogotá</t>
  </si>
  <si>
    <t>Juzgado 024 de Ejecución de Penas y Medidas de Seguridad de Bogotá</t>
  </si>
  <si>
    <t>Juzgado 025 de Ejecución de Penas y Medidas de Seguridad de Bogotá</t>
  </si>
  <si>
    <t>Juzgado 026 de Ejecución de Penas y Medidas de Seguridad de Bogotá</t>
  </si>
  <si>
    <t>Juzgado 027 de Ejecución de Penas y Medidas de Seguridad de Bogotá</t>
  </si>
  <si>
    <t>Juzgado 028 de Ejecución de Penas y Medidas de Seguridad de Bogotá</t>
  </si>
  <si>
    <t>Juzgado 029 de Ejecución de Penas y Medidas de Seguridad de Bogotá</t>
  </si>
  <si>
    <t>Juzgado 001 de Ejecución de Penas y Medidas de Seguridad de Bucaramanga</t>
  </si>
  <si>
    <t>Juzgado 002 de Ejecución de Penas y Medidas de Seguridad de Bucaramanga</t>
  </si>
  <si>
    <t>Juzgado 003 de Ejecución de Penas y Medidas de Seguridad de Bucaramanga</t>
  </si>
  <si>
    <t>Juzgado 004 de Ejecución de Penas y Medidas de Seguridad de Bucaramanga</t>
  </si>
  <si>
    <t>Juzgado 005 de Ejecución de Penas y Medidas de Seguridad de Bucaramanga</t>
  </si>
  <si>
    <t>Juzgado 006 de Ejecución de Penas y Medidas de Seguridad de Bucaramanga</t>
  </si>
  <si>
    <t>Juzgado 001 de Ejecución de Penas y Medidas de Seguridad de Buenaventura</t>
  </si>
  <si>
    <t>Juzgado 001 de Ejecución de Penas y Medidas de Seguridad de Buga</t>
  </si>
  <si>
    <t>Juzgado 002 de Ejecución de Penas y Medidas de Seguridad de Buga</t>
  </si>
  <si>
    <t>Juzgado 003 de Ejecución de Penas y Medidas de Seguridad de Buga</t>
  </si>
  <si>
    <t>Juzgado 001 de Ejecución de Penas y Medidas de Seguridad de Palmira</t>
  </si>
  <si>
    <t>Juzgado 002 de Ejecución de Penas y Medidas de Seguridad de Palmira</t>
  </si>
  <si>
    <t>Juzgado 001 de Ejecución de Penas y Medidas de Seguridad de Cali</t>
  </si>
  <si>
    <t>Juzgado 002 de Ejecución de Penas y Medidas de Seguridad de Cali</t>
  </si>
  <si>
    <t>Juzgado 003 de Ejecución de Penas y Medidas de Seguridad de Cali</t>
  </si>
  <si>
    <t>Juzgado 004 de Ejecución de Penas y Medidas de Seguridad de Cali</t>
  </si>
  <si>
    <t>Juzgado 005 de Ejecución de Penas y Medidas de Seguridad de Cali</t>
  </si>
  <si>
    <t>Juzgado 006 de Ejecución de Penas y Medidas de Seguridad de Cali</t>
  </si>
  <si>
    <t>Juzgado 001 de Ejecución de Penas y Medidas de Seguridad de Cartagena</t>
  </si>
  <si>
    <t>Juzgado 002 de Ejecución de Penas y Medidas de Seguridad de Cartagena</t>
  </si>
  <si>
    <t>Juzgado 001 de Ejecución de Penas y Medidas de Seguridad de Cúcuta</t>
  </si>
  <si>
    <t>Juzgado 002 de Ejecución de Penas y Medidas de Seguridad de Cúcuta</t>
  </si>
  <si>
    <t>Juzgado 003 de Ejecución de Penas y Medidas de Seguridad de Cúcuta</t>
  </si>
  <si>
    <t>Juzgado 004 de Ejecución de Penas y Medidas de Seguridad de Cúcuta</t>
  </si>
  <si>
    <t>Juzgado 005 de Ejecución de Penas y Medidas de Seguridad de Cúcuta</t>
  </si>
  <si>
    <t>Juzgado 001 de Ejecución de Penas y Medidas de Seguridad de Cáqueza</t>
  </si>
  <si>
    <t>Juzgado 001 de Ejecución de Penas y Medidas de Seguridad de Facatativá</t>
  </si>
  <si>
    <t>Juzgado 001 de Ejecución de Penas y Medidas de Seguridad de Fusagasugá</t>
  </si>
  <si>
    <t>Juzgado 001 de Ejecución de Penas y Medidas de Seguridad de Girardot</t>
  </si>
  <si>
    <t>Juzgado 001 de Ejecución de Penas y Medidas de Seguridad de Guaduas</t>
  </si>
  <si>
    <t>Juzgado 002 de Ejecución de Penas y Medidas de Seguridad de Guaduas</t>
  </si>
  <si>
    <t>Juzgado 001 de Ejecución de Penas y Medidas de Seguridad de Zipaquirá</t>
  </si>
  <si>
    <t>Juzgado 002 de Ejecución de Penas y Medidas de Seguridad de Zipaquirá</t>
  </si>
  <si>
    <t>Juzgado 001 de Ejecución de Penas y Medidas de Seguridad de Leticia</t>
  </si>
  <si>
    <t>Juzgado 001 de Ejecución de Penas y Medidas de Seguridad de Florencia</t>
  </si>
  <si>
    <t>Juzgado 002 de Ejecución de Penas y Medidas de Seguridad de Florencia</t>
  </si>
  <si>
    <t>Juzgado 003 de Ejecución de Penas y Medidas de Seguridad de Florencia</t>
  </si>
  <si>
    <t>Juzgado 001 de Ejecución de Penas y Medidas de Seguridad de Ibagué</t>
  </si>
  <si>
    <t>Juzgado 002 de Ejecución de Penas y Medidas de Seguridad de Ibagué</t>
  </si>
  <si>
    <t>Juzgado 003 de Ejecución de Penas y Medidas de Seguridad de Ibagué</t>
  </si>
  <si>
    <t>Juzgado 004 de Ejecución de Penas y Medidas de Seguridad de Ibagué</t>
  </si>
  <si>
    <t>Juzgado 005 de Ejecución de Penas y Medidas de Seguridad de Ibagué</t>
  </si>
  <si>
    <t>Juzgado 006 de Ejecución de Penas y Medidas de Seguridad de Ibagué</t>
  </si>
  <si>
    <t>Juzgado 001 de Ejecución de Penas y Medidas de Seguridad de Manizales</t>
  </si>
  <si>
    <t>Juzgado 002 de Ejecución de Penas y Medidas de Seguridad de Manizales</t>
  </si>
  <si>
    <t>Juzgado 003 de Ejecución de Penas y Medidas de Seguridad de Manizales</t>
  </si>
  <si>
    <t>Juzgado 001 de Ejecución de Penas y Medidas de Seguridad de La Dorada</t>
  </si>
  <si>
    <t>Juzgado 002 de Ejecución de Penas y Medidas de Seguridad de La Dorada</t>
  </si>
  <si>
    <t>Juzgado 001 de Ejecución de Penas y Medidas de Seguridad de Medellín</t>
  </si>
  <si>
    <t>Juzgado 002 de Ejecución de Penas y Medidas de Seguridad de Medellín</t>
  </si>
  <si>
    <t>Juzgado 003 de Ejecución de Penas y Medidas de Seguridad de Medellín</t>
  </si>
  <si>
    <t>Juzgado 004 de Ejecución de Penas y Medidas de Seguridad de Medellín</t>
  </si>
  <si>
    <t>Juzgado 005 de Ejecución de Penas y Medidas de Seguridad de Medellín</t>
  </si>
  <si>
    <t>Juzgado 006 de Ejecución de Penas y Medidas de Seguridad de Medellín</t>
  </si>
  <si>
    <t>Juzgado 007 de Ejecución de Penas y Medidas de Seguridad de Medellín</t>
  </si>
  <si>
    <t>Juzgado 008 de Ejecución de Penas y Medidas de Seguridad de Medellín</t>
  </si>
  <si>
    <t>Juzgado 001 de Ejecución de Penas y Medidas de Seguridad de Mocoa</t>
  </si>
  <si>
    <t>Juzgado 002 de Ejecución de Penas y Medidas de Seguridad de Mocoa</t>
  </si>
  <si>
    <t>Juzgado 001 de Ejecución de Penas y Medidas de Seguridad de Montería</t>
  </si>
  <si>
    <t>Juzgado 002 de Ejecución de Penas y Medidas de Seguridad de Montería</t>
  </si>
  <si>
    <t>Juzgado 001 de Ejecución de Penas y Medidas de Seguridad de Neiva</t>
  </si>
  <si>
    <t>Juzgado 002 de Ejecución de Penas y Medidas de Seguridad de Neiva</t>
  </si>
  <si>
    <t>Juzgado 003 de Ejecución de Penas y Medidas de Seguridad de Neiva</t>
  </si>
  <si>
    <t>Juzgado 004 de Ejecución de Penas y Medidas de Seguridad de Neiva</t>
  </si>
  <si>
    <t>Juzgado 001 de Ejecución de Penas y Medidas de Seguridad de Pamplona</t>
  </si>
  <si>
    <t>Juzgado 001 de Ejecución de Penas y Medidas de Seguridad de Pasto</t>
  </si>
  <si>
    <t>Juzgado 002 de Ejecución de Penas y Medidas de Seguridad de Pasto</t>
  </si>
  <si>
    <t>Juzgado 003 de Ejecución de Penas y Medidas de Seguridad de Pasto</t>
  </si>
  <si>
    <t>Juzgado 001 de Ejecución de Penas y Medidas de Seguridad de Tumaco</t>
  </si>
  <si>
    <t>Juzgado 001 de Ejecución de Penas y Medidas de Seguridad de Pereira</t>
  </si>
  <si>
    <t>Juzgado 002 de Ejecución de Penas y Medidas de Seguridad de Pereira</t>
  </si>
  <si>
    <t>Juzgado 003 de Ejecución de Penas y Medidas de Seguridad de Pereira</t>
  </si>
  <si>
    <t>Juzgado 004 de Ejecución de Penas y Medidas de Seguridad de Pereira</t>
  </si>
  <si>
    <t>Juzgado 001 de Ejecución de Penas y Medidas de Seguridad de Popayán</t>
  </si>
  <si>
    <t>Juzgado 002 de Ejecución de Penas y Medidas de Seguridad de Popayán</t>
  </si>
  <si>
    <t>Juzgado 003 de Ejecución de Penas y Medidas de Seguridad de Popayán</t>
  </si>
  <si>
    <t>Juzgado 004 de Ejecución de Penas y Medidas de Seguridad de Popayán</t>
  </si>
  <si>
    <t>Juzgado 005 de Ejecución de Penas y Medidas de Seguridad de Popayán</t>
  </si>
  <si>
    <t>Juzgado 001 de Ejecución de Penas y Medidas de Seguridad de Quibdó</t>
  </si>
  <si>
    <t>Juzgado 001 de Ejecución de Penas y Medidas de Seguridad de Riohacha</t>
  </si>
  <si>
    <t>Juzgado 001 de Ejecución de Penas y Medidas de Seguridad de San Andrés</t>
  </si>
  <si>
    <t>Juzgado 001 de Ejecución de Penas y Medidas de Seguridad de San Gil</t>
  </si>
  <si>
    <t>Juzgado 002 de Ejecución de Penas y Medidas de Seguridad de San Gil</t>
  </si>
  <si>
    <t>Juzgado 001 de Ejecución de Penas y Medidas de Seguridad de Santa Marta</t>
  </si>
  <si>
    <t>Juzgado 002 de Ejecución de Penas y Medidas de Seguridad de Santa Marta</t>
  </si>
  <si>
    <t>Juzgado 001 de Ejecución de Penas y Medidas de Seguridad de Santa Rosa de Viterbo</t>
  </si>
  <si>
    <t>Juzgado 002 de Ejecución de Penas y Medidas de Seguridad de Santa Rosa de Viterbo</t>
  </si>
  <si>
    <t>Juzgado 001 de Ejecución de Penas y Medidas de Seguridad de Sincelejo</t>
  </si>
  <si>
    <t>Juzgado 002 de Ejecución de Penas y Medidas de Seguridad de Sincelejo</t>
  </si>
  <si>
    <t>Juzgado 001 de Ejecución de Penas y Medidas de Seguridad de Tunja</t>
  </si>
  <si>
    <t>Juzgado 002 de Ejecución de Penas y Medidas de Seguridad de Tunja</t>
  </si>
  <si>
    <t>Juzgado 003 de Ejecución de Penas y Medidas de Seguridad de Tunja</t>
  </si>
  <si>
    <t>Juzgado 004 de Ejecución de Penas y Medidas de Seguridad de Tunja</t>
  </si>
  <si>
    <t>Juzgado 005 de Ejecución de Penas y Medidas de Seguridad de Tunja</t>
  </si>
  <si>
    <t>Juzgado 006 de Ejecución de Penas y Medidas de Seguridad de Tunja</t>
  </si>
  <si>
    <t>Juzgado 001 de Ejecución de Penas y Medidas de Seguridad de Valledupar</t>
  </si>
  <si>
    <t>Juzgado 002 de Ejecución de Penas y Medidas de Seguridad de Valledupar</t>
  </si>
  <si>
    <t>Juzgado 003 de Ejecución de Penas y Medidas de Seguridad de Valledupar</t>
  </si>
  <si>
    <t>Juzgado 004 de Ejecución de Penas y Medidas de Seguridad de Valledupar</t>
  </si>
  <si>
    <t>Juzgado 001 de Ejecución de Penas y Medidas de Seguridad de Villavicencio</t>
  </si>
  <si>
    <t>Juzgado 002 de Ejecución de Penas y Medidas de Seguridad de Villavicencio</t>
  </si>
  <si>
    <t>Juzgado 001 de Ejecución de Penas y Medidas de Seguridad de Acacías</t>
  </si>
  <si>
    <t>Juzgado 002 de Ejecución de Penas y Medidas de Seguridad de Acacías</t>
  </si>
  <si>
    <t>Juzgado 003 de Ejecución de Penas y Medidas de Seguridad de Acacías</t>
  </si>
  <si>
    <t>Juzgado 004 de Ejecución de Penas y Medidas de Seguridad de Acacías</t>
  </si>
  <si>
    <t>Juzgado 001 de Ejecución de Penas y Medidas de Seguridad de Yopal</t>
  </si>
  <si>
    <t>Juzgado 002 de Ejecución de Penas y Medidas de Seguridad de Yopal</t>
  </si>
  <si>
    <t>Juzgado 007 de Ejecución de Penas y Medidas de Seguridad de Cali</t>
  </si>
  <si>
    <t>Juzgado 008 de Ejecución de Penas y Medidas de Seguridad de Cali</t>
  </si>
  <si>
    <t>Juzgado 003 de Ejecución de Penas y Medidas de Seguridad de Cartagena</t>
  </si>
  <si>
    <t>Juzgado 005 de Ejecución de Penas y Medidas de Seguridad de Acacías</t>
  </si>
  <si>
    <r>
      <t xml:space="preserve">ESPECIALIDAD: </t>
    </r>
    <r>
      <rPr>
        <b/>
        <sz val="14"/>
        <color indexed="8"/>
        <rFont val="Arial"/>
        <family val="2"/>
      </rPr>
      <t>PENAL</t>
    </r>
  </si>
  <si>
    <r>
      <t>COMPETENCIA:</t>
    </r>
    <r>
      <rPr>
        <b/>
        <sz val="14"/>
        <color indexed="8"/>
        <rFont val="Arial"/>
        <family val="2"/>
      </rPr>
      <t xml:space="preserve"> JUZGADOS MUNICIPALES</t>
    </r>
  </si>
  <si>
    <t>Juzgado 002 Penal Municipal de Rionegro</t>
  </si>
  <si>
    <t>Juzgado 001 Penal Municipal de Calarcá</t>
  </si>
  <si>
    <t>Juzgado 002 Penal Municipal de Calarcá</t>
  </si>
  <si>
    <t>Juzgado 001 Penal Municipal de Barranquilla</t>
  </si>
  <si>
    <t>Juzgado 002 Penal Municipal de Barranquilla</t>
  </si>
  <si>
    <t>Juzgado 003 Penal Municipal de Barranquilla</t>
  </si>
  <si>
    <t>Juzgado 005 Penal Municipal de Barranquilla</t>
  </si>
  <si>
    <t>Juzgado 006 Penal Municipal de Barranquilla</t>
  </si>
  <si>
    <t>Juzgado 008 Penal Municipal de Barranquilla</t>
  </si>
  <si>
    <t>Juzgado 010 Penal Municipal de Barranquilla</t>
  </si>
  <si>
    <t>Juzgado 011 Penal Municipal de Barranquilla</t>
  </si>
  <si>
    <t>Juzgado 001 Penal Municipal de Soledad</t>
  </si>
  <si>
    <t>Juzgado 037 Penal Municipal de Bogotá</t>
  </si>
  <si>
    <t>Juzgado 001 Penal Municipal de Barrancabermeja</t>
  </si>
  <si>
    <t>Juzgado 001 Penal Municipal de Buenaventura</t>
  </si>
  <si>
    <t>Juzgado 001 Penal Municipal de Buga</t>
  </si>
  <si>
    <t>Juzgado 004 Penal Municipal de Cartago</t>
  </si>
  <si>
    <t>Juzgado 005 Penal Municipal de Palmira</t>
  </si>
  <si>
    <t>Juzgado 001 Penal Municipal de Roldanillo</t>
  </si>
  <si>
    <t>Juzgado 001 Penal Municipal de Sevilla</t>
  </si>
  <si>
    <t>Juzgado 001 Penal Municipal de Tuluá</t>
  </si>
  <si>
    <t>Juzgado 001 Penal Municipal de Cali</t>
  </si>
  <si>
    <t>Juzgado 011 Penal Municipal de Cali</t>
  </si>
  <si>
    <t>Juzgado 019 Penal Municipal de Cali</t>
  </si>
  <si>
    <t>Juzgado 022 Penal Municipal de Cali</t>
  </si>
  <si>
    <t>Juzgado 001 Penal Municipal de Yumbo</t>
  </si>
  <si>
    <t>Juzgado 002 Penal Municipal de Yumbo</t>
  </si>
  <si>
    <t>Juzgado 001 Penal Municipal de Cartagena</t>
  </si>
  <si>
    <t>Juzgado 002 Penal Municipal de Cartagena</t>
  </si>
  <si>
    <t>Juzgado 003 Penal Municipal de Cartagena</t>
  </si>
  <si>
    <t>Juzgado 004 Penal Municipal de Cartagena</t>
  </si>
  <si>
    <t>Juzgado 005 Penal Municipal de Cartagena</t>
  </si>
  <si>
    <t>Juzgado 006 Penal Municipal de Cartagena</t>
  </si>
  <si>
    <t>Juzgado 007 Penal Municipal de Cartagena</t>
  </si>
  <si>
    <t>Juzgado 008 Penal Municipal de Cartagena</t>
  </si>
  <si>
    <t>Juzgado 009 Penal Municipal de Cartagena</t>
  </si>
  <si>
    <t>Juzgado 001 Penal Municipal de Cúcuta</t>
  </si>
  <si>
    <t>Juzgado 002 Penal Municipal de Cúcuta</t>
  </si>
  <si>
    <t>Juzgado 003 Penal Municipal de Cúcuta</t>
  </si>
  <si>
    <t>Juzgado 004 Penal Municipal de Cúcuta</t>
  </si>
  <si>
    <t>Juzgado 005 Penal Municipal de Cúcuta</t>
  </si>
  <si>
    <t>Juzgado 006 Penal Municipal de Cúcuta</t>
  </si>
  <si>
    <t>Juzgado 007 Penal Municipal de Cúcuta</t>
  </si>
  <si>
    <t>Juzgado 008 Penal Municipal de Cúcuta</t>
  </si>
  <si>
    <t>Juzgado 009 Penal Municipal de Cúcuta</t>
  </si>
  <si>
    <t>Juzgado 001 Penal Municipal de Los Patios</t>
  </si>
  <si>
    <t>Juzgado 002 Penal Municipal de Los Patios</t>
  </si>
  <si>
    <t>Juzgado 001 Penal Municipal de Ocaña</t>
  </si>
  <si>
    <t>Juzgado 002 Penal Municipal de Ocaña</t>
  </si>
  <si>
    <t>Juzgado 001 Penal Municipal de Chocontá</t>
  </si>
  <si>
    <t>Juzgado 001 Penal Municipal de Facatativá</t>
  </si>
  <si>
    <t>Juzgado 002 Penal Municipal de Facatativá</t>
  </si>
  <si>
    <t>Juzgado 001 Penal Municipal de Funza</t>
  </si>
  <si>
    <t>Juzgado 001 Penal Municipal de Girardot</t>
  </si>
  <si>
    <t>Juzgado 002 Penal Municipal de Girardot</t>
  </si>
  <si>
    <t>Juzgado 003 Penal Municipal de Girardot</t>
  </si>
  <si>
    <t>Juzgado 001 Penal Municipal de La Mesa</t>
  </si>
  <si>
    <t>Juzgado 001 Penal Municipal de Madrid</t>
  </si>
  <si>
    <t>Juzgado 001 Penal Municipal de Mosquera</t>
  </si>
  <si>
    <t>Juzgado 001 Penal Municipal de Ubaté</t>
  </si>
  <si>
    <t>Juzgado 002 Penal Municipal de Zipaquirá</t>
  </si>
  <si>
    <t>Juzgado 004 Penal Municipal de Zipaquirá</t>
  </si>
  <si>
    <t>Juzgado 001 Penal Municipal de Leticia</t>
  </si>
  <si>
    <t>Juzgado 002 Penal Municipal de Leticia</t>
  </si>
  <si>
    <t>Juzgado 001 Penal Municipal de Florencia</t>
  </si>
  <si>
    <t>Juzgado 002 Penal Municipal de Florencia</t>
  </si>
  <si>
    <t>Juzgado 003 Penal Municipal de Florencia</t>
  </si>
  <si>
    <t>Juzgado 004 Penal Municipal de Florencia</t>
  </si>
  <si>
    <t>Juzgado 001 Penal Municipal de Ibagué</t>
  </si>
  <si>
    <t>Juzgado 005 Penal Municipal de Ibagué</t>
  </si>
  <si>
    <t>Juzgado 006 Penal Municipal de Ibagué</t>
  </si>
  <si>
    <t>Juzgado 008 Penal Municipal de Ibagué</t>
  </si>
  <si>
    <t>Juzgado 010 Penal Municipal de Ibagué</t>
  </si>
  <si>
    <t>Juzgado 011 Penal Municipal de Ibagué</t>
  </si>
  <si>
    <t>Juzgado 012 Penal Municipal de Ibagué</t>
  </si>
  <si>
    <t>Juzgado 013 Penal Municipal de Ibagué</t>
  </si>
  <si>
    <t>Juzgado 001 Penal Municipal de Chaparral</t>
  </si>
  <si>
    <t>Juzgado 002 Penal Municipal de Chaparral</t>
  </si>
  <si>
    <t>Juzgado 001 Penal Municipal de Espinal</t>
  </si>
  <si>
    <t>Juzgado 002 Penal Municipal de Espinal</t>
  </si>
  <si>
    <t>Juzgado 003 Penal Municipal de Espinal</t>
  </si>
  <si>
    <t>Juzgado 001 Penal Municipal de Honda</t>
  </si>
  <si>
    <t>Juzgado 002 Penal Municipal de Honda</t>
  </si>
  <si>
    <t>Juzgado 009 Penal Municipal de Medellín</t>
  </si>
  <si>
    <t>Juzgado 015 Penal Municipal de Medellín</t>
  </si>
  <si>
    <t>Juzgado 020 Penal Municipal de Medellín</t>
  </si>
  <si>
    <t>Juzgado 026 Penal Municipal de Medellín</t>
  </si>
  <si>
    <t>Juzgado 002 Penal Municipal de Bello</t>
  </si>
  <si>
    <t>Juzgado 003 Penal Municipal de Bello</t>
  </si>
  <si>
    <t>Juzgado 002 Penal Municipal de Envigado</t>
  </si>
  <si>
    <t>Juzgado 001 Penal Municipal de Girardota</t>
  </si>
  <si>
    <t>Juzgado 002 Penal Municipal de Girardota</t>
  </si>
  <si>
    <t>Juzgado 001 Penal Municipal de Mocoa</t>
  </si>
  <si>
    <t>Juzgado 002 Penal Municipal de Mocoa</t>
  </si>
  <si>
    <t>Juzgado 003 Penal Municipal de Mocoa</t>
  </si>
  <si>
    <t>Juzgado 001 Penal Municipal de Montería</t>
  </si>
  <si>
    <t>Juzgado 002 Penal Municipal de Montería</t>
  </si>
  <si>
    <t>Juzgado 003 Penal Municipal de Montería</t>
  </si>
  <si>
    <t>Juzgado 004 Penal Municipal de Montería</t>
  </si>
  <si>
    <t>Juzgado 006 Penal Municipal de Neiva</t>
  </si>
  <si>
    <t>Juzgado 001 Penal Municipal de Garzón</t>
  </si>
  <si>
    <t>Juzgado 002 Penal Municipal de Garzón</t>
  </si>
  <si>
    <t>Juzgado 001 Penal Municipal de La Plata</t>
  </si>
  <si>
    <t>Juzgado 002 Penal Municipal de La Plata</t>
  </si>
  <si>
    <t>Juzgado 001 Penal Municipal de Pitalito</t>
  </si>
  <si>
    <t>Juzgado 002 Penal Municipal de Pitalito</t>
  </si>
  <si>
    <t>Juzgado 003 Penal Municipal de Pitalito</t>
  </si>
  <si>
    <t>Juzgado 001 Penal Municipal de Pamplona</t>
  </si>
  <si>
    <t>Juzgado 002 Penal Municipal de Pamplona</t>
  </si>
  <si>
    <t>Juzgado 001 Penal Municipal de Pasto</t>
  </si>
  <si>
    <t>Juzgado 004 Penal Municipal de Pasto</t>
  </si>
  <si>
    <t>Juzgado 006 Penal Municipal de Pasto</t>
  </si>
  <si>
    <t>Juzgado 007 Penal Municipal de Pasto</t>
  </si>
  <si>
    <t>Juzgado 008 Penal Municipal de Pasto</t>
  </si>
  <si>
    <t>Juzgado 009 Penal Municipal de Pasto</t>
  </si>
  <si>
    <t>Juzgado 010 Penal Municipal de Pasto</t>
  </si>
  <si>
    <t>Juzgado 001 Penal Municipal de Ipiales</t>
  </si>
  <si>
    <t>Juzgado 002 Penal Municipal de Ipiales</t>
  </si>
  <si>
    <t>Juzgado 003 Penal Municipal de Ipiales</t>
  </si>
  <si>
    <t>Juzgado 001 Penal Municipal de Tumaco</t>
  </si>
  <si>
    <t>Juzgado 002 Penal Municipal de Tumaco</t>
  </si>
  <si>
    <t>Juzgado 003 Penal Municipal de Tumaco</t>
  </si>
  <si>
    <t>Juzgado 001 Penal Municipal de Túquerres</t>
  </si>
  <si>
    <t>Juzgado 002 Penal Municipal de Túquerres</t>
  </si>
  <si>
    <t>Juzgado 001 Penal Municipal de Dosquebradas</t>
  </si>
  <si>
    <t>Juzgado 002 Penal Municipal de Dosquebradas</t>
  </si>
  <si>
    <t>Juzgado 001 Penal Municipal de Santa Rosa de Cabal</t>
  </si>
  <si>
    <t>Juzgado 001 Penal Municipal de Puerto Tejada</t>
  </si>
  <si>
    <t>Juzgado 002 Penal Municipal de Puerto Tejada</t>
  </si>
  <si>
    <t>Juzgado 001 Penal Municipal de Santander de Quilichao</t>
  </si>
  <si>
    <t>Juzgado 002 Penal Municipal de Santander de Quilichao</t>
  </si>
  <si>
    <t>Juzgado 002 Penal Municipal de Quibdó</t>
  </si>
  <si>
    <t>Juzgado 001 Penal Municipal de Riohacha</t>
  </si>
  <si>
    <t>Juzgado 002 Penal Municipal de Riohacha</t>
  </si>
  <si>
    <t>Juzgado 003 Penal Municipal de Riohacha</t>
  </si>
  <si>
    <t>Juzgado 001 Penal Municipal de Santa Marta</t>
  </si>
  <si>
    <t>Juzgado 002 Penal Municipal de Santa Marta</t>
  </si>
  <si>
    <t>Juzgado 005 Penal Municipal de Santa Marta</t>
  </si>
  <si>
    <t>Juzgado 006 Penal Municipal de Santa Marta</t>
  </si>
  <si>
    <t>Juzgado 007 Penal Municipal de Santa Marta</t>
  </si>
  <si>
    <t>Juzgado 008 Penal Municipal de Santa Marta</t>
  </si>
  <si>
    <t>Juzgado 002 Penal Municipal de Duitama</t>
  </si>
  <si>
    <t>Juzgado 003 Penal Municipal de Duitama</t>
  </si>
  <si>
    <t>Juzgado 004 Penal Municipal de Duitama</t>
  </si>
  <si>
    <t>Juzgado 001 Penal Municipal de Sogamoso</t>
  </si>
  <si>
    <t>Juzgado 001 Penal Municipal de Sincelejo</t>
  </si>
  <si>
    <t>Juzgado 002 Penal Municipal de Sincelejo</t>
  </si>
  <si>
    <t>Juzgado 003 Penal Municipal de Sincelejo</t>
  </si>
  <si>
    <t>Juzgado 004 Penal Municipal de Sincelejo</t>
  </si>
  <si>
    <t>Juzgado 001 Penal Municipal de Tunja</t>
  </si>
  <si>
    <t>Juzgado 002 Penal Municipal de Tunja</t>
  </si>
  <si>
    <t>Juzgado 001 Penal Municipal de Chiquinquirá</t>
  </si>
  <si>
    <t>Juzgado 002 Penal Municipal de Chiquinquirá</t>
  </si>
  <si>
    <t>Juzgado 003 Penal Municipal de Chiquinquirá</t>
  </si>
  <si>
    <t>Juzgado 005 Penal Municipal de Villavicencio</t>
  </si>
  <si>
    <t>Juzgado 001 Penal Municipal de Yopal</t>
  </si>
  <si>
    <t>Juzgado 002 Penal Municipal de Yopal</t>
  </si>
  <si>
    <t>Juzgado 004 Penal Municipal de Barranquilla</t>
  </si>
  <si>
    <t>Juzgado 043 Penal Municipal de Bogotá D.C.</t>
  </si>
  <si>
    <t>Juzgado 002 Penal Municipal de Barrancabermeja</t>
  </si>
  <si>
    <t>Juzgado 003 Penal Municipal de Barrancabermeja</t>
  </si>
  <si>
    <t>Juzgado 004 Penal Municipal de Barrancabermeja</t>
  </si>
  <si>
    <t>Juzgado 023 Penal Municipal de Cali</t>
  </si>
  <si>
    <t>Juzgado 003 Penal Municipal de Ocaña</t>
  </si>
  <si>
    <t>Juzgado 001 Penal Municipal de Fusagasugá</t>
  </si>
  <si>
    <t>Juzgado 002 Penal Municipal de Fusagasugá</t>
  </si>
  <si>
    <t>Juzgado 003 Penal Municipal de Soacha</t>
  </si>
  <si>
    <t>Juzgado 002 Penal Municipal de Ibagué</t>
  </si>
  <si>
    <t>Juzgado 005 Penal Municipal de Medellín</t>
  </si>
  <si>
    <t>Juzgado 028 Penal Municipal de Medellín</t>
  </si>
  <si>
    <t>Juzgado 001 Penal Municipal de Bello</t>
  </si>
  <si>
    <t>Juzgado 001 Penal Municipal de Itagüí</t>
  </si>
  <si>
    <t>Juzgado 002 Penal Municipal de Itagüí</t>
  </si>
  <si>
    <t>Juzgado 001 Penal Municipal de Quibdó</t>
  </si>
  <si>
    <t>Juzgado 003 Penal Municipal de Quibdó</t>
  </si>
  <si>
    <t>Juzgado 003 Penal Municipal de Santa Marta</t>
  </si>
  <si>
    <t>Juzgado 004 Penal Municipal de Santa Marta</t>
  </si>
  <si>
    <r>
      <t xml:space="preserve">ESPECIALIDAD: </t>
    </r>
    <r>
      <rPr>
        <b/>
        <sz val="14"/>
        <color indexed="8"/>
        <rFont val="Arial"/>
        <family val="2"/>
      </rPr>
      <t>PENAL FUNCIÓN DE CONOCIMIENTO</t>
    </r>
  </si>
  <si>
    <t>Juzgado 001 Penal Municipal con Función de Conocimiento de Armenia</t>
  </si>
  <si>
    <t>Juzgado 002 Penal Municipal con Función de Conocimiento de Armenia</t>
  </si>
  <si>
    <t>Juzgado 001 Penal Municipal con Función de Conocimiento de Bogotá</t>
  </si>
  <si>
    <t>Juzgado 002 Penal Municipal con Función de Conocimiento de Bogotá</t>
  </si>
  <si>
    <t>Juzgado 003 Penal Municipal con Función de Conocimiento de Bogotá</t>
  </si>
  <si>
    <t>Juzgado 005 Penal Municipal con Función de Conocimiento de Bogotá</t>
  </si>
  <si>
    <t>Juzgado 006 Penal Municipal con Función de Conocimiento de Bogotá</t>
  </si>
  <si>
    <t>Juzgado 007 Penal Municipal con Función de Conocimiento de Bogotá</t>
  </si>
  <si>
    <t>Juzgado 008 Penal Municipal con Función de Conocimiento de Bogotá</t>
  </si>
  <si>
    <t>Juzgado 009 Penal Municipal con Función de Conocimiento de Bogotá</t>
  </si>
  <si>
    <t>Juzgado 010 Penal Municipal con Función de Conocimiento de Bogotá</t>
  </si>
  <si>
    <t>Juzgado 011 Penal Municipal con Función de Conocimiento de Bogotá</t>
  </si>
  <si>
    <t>Juzgado 012 Penal Municipal con Función de Conocimiento de Bogotá</t>
  </si>
  <si>
    <t>Juzgado 013 Penal Municipal con Función de Conocimiento de Bogotá</t>
  </si>
  <si>
    <t>Juzgado 014 Penal Municipal con Función de Conocimiento de Bogotá</t>
  </si>
  <si>
    <t>Juzgado 015 Penal Municipal con Función de Conocimiento de Bogotá</t>
  </si>
  <si>
    <t>Juzgado 016 Penal Municipal con Función de Conocimiento de Bogotá</t>
  </si>
  <si>
    <t>Juzgado 017 Penal Municipal con Función de Conocimiento de Bogotá</t>
  </si>
  <si>
    <t>Juzgado 018 Penal Municipal con Función de Conocimiento de Bogotá</t>
  </si>
  <si>
    <t>Juzgado 019 Penal Municipal con Función de Conocimiento de Bogotá</t>
  </si>
  <si>
    <t>Juzgado 020 Penal Municipal con Función de Conocimiento de Bogotá</t>
  </si>
  <si>
    <t>Juzgado 021 Penal Municipal con Función de Conocimiento de Bogotá</t>
  </si>
  <si>
    <t>Juzgado 022 Penal Municipal con Función de Conocimiento de Bogotá</t>
  </si>
  <si>
    <t>Juzgado 023 Penal Municipal con Función de Conocimiento de Bogotá</t>
  </si>
  <si>
    <t>Juzgado 024 Penal Municipal con Función de Conocimiento de Bogotá</t>
  </si>
  <si>
    <t>Juzgado 025 Penal Municipal con Función de Conocimiento de Bogotá</t>
  </si>
  <si>
    <t>Juzgado 026 Penal Municipal con Función de Conocimiento de Bogotá</t>
  </si>
  <si>
    <t>Juzgado 027 Penal Municipal con Función de Conocimiento de Bogotá</t>
  </si>
  <si>
    <t>Juzgado 028 Penal Municipal con Función de Conocimiento de Bogotá</t>
  </si>
  <si>
    <t>Juzgado 029 Penal Municipal con Función de Conocimiento de Bogotá</t>
  </si>
  <si>
    <t>Juzgado 030 Penal Municipal con Función de Conocimiento de Bogotá</t>
  </si>
  <si>
    <t>Juzgado 031 Penal Municipal con Función de Conocimiento de Bogotá</t>
  </si>
  <si>
    <t>Juzgado 032 Penal Municipal con Función de Conocimiento de Bogotá</t>
  </si>
  <si>
    <t>Juzgado 033 Penal Municipal con Función de Conocimiento de Bogotá</t>
  </si>
  <si>
    <t>Juzgado 034 Penal Municipal con Función de Conocimiento de Bogotá</t>
  </si>
  <si>
    <t>Juzgado 035 Penal Municipal con Función de Conocimiento de Bogotá</t>
  </si>
  <si>
    <t>Juzgado 036 Penal Municipal con Función de Conocimiento de Bogotá</t>
  </si>
  <si>
    <t>Juzgado 037 Penal Municipal con Función de Conocimiento de Bogotá</t>
  </si>
  <si>
    <t>Juzgado 038 Penal Municipal con Función de Conocimiento de Bogotá</t>
  </si>
  <si>
    <t>Juzgado 039 Penal Municipal con Función de Conocimiento de Bogotá</t>
  </si>
  <si>
    <t>Juzgado 001 Penal Municipal con Función de Conocimiento de Bucaramanga</t>
  </si>
  <si>
    <t>Juzgado 002 Penal Municipal con Función de Conocimiento de Bucaramanga</t>
  </si>
  <si>
    <t>Juzgado 003 Penal Municipal con Función de Conocimiento de Bucaramanga</t>
  </si>
  <si>
    <t>Juzgado 004 Penal Municipal con Función de Conocimiento de Bucaramanga</t>
  </si>
  <si>
    <t>Juzgado 005 Penal Municipal con Función de Conocimiento de Bucaramanga</t>
  </si>
  <si>
    <t>Juzgado 006 Penal Municipal con Función de Conocimiento de Bucaramanga</t>
  </si>
  <si>
    <t>Juzgado 007 Penal Municipal con Función de Conocimiento de Bucaramanga</t>
  </si>
  <si>
    <t>Juzgado 008 Penal Municipal con Función de Conocimiento de Bucaramanga</t>
  </si>
  <si>
    <t>Juzgado 009 Penal Municipal con Función de Conocimiento de Bucaramanga</t>
  </si>
  <si>
    <t>Juzgado 004 Penal Municipal con Función de Conocimiento de Buenaventura</t>
  </si>
  <si>
    <t>Juzgado 002 Penal Municipal con Función de Conocimiento de Buga</t>
  </si>
  <si>
    <t>Juzgado 002 Penal Municipal con Función de Conocimiento de Cartago</t>
  </si>
  <si>
    <t>Juzgado 001 Penal Municipal con Función de Conocimiento de Palmira</t>
  </si>
  <si>
    <t>Juzgado 003 Penal Municipal con Función de Conocimiento de Tuluá</t>
  </si>
  <si>
    <t>Juzgado 005 Penal Municipal con Función de Conocimiento de Cali</t>
  </si>
  <si>
    <t>Juzgado 007 Penal Municipal con Función de Conocimiento de Cali</t>
  </si>
  <si>
    <t>Juzgado 010 Penal Municipal con Función de Conocimiento de Cali</t>
  </si>
  <si>
    <t>Juzgado 013 Penal Municipal con Función de Conocimiento de Cartagena</t>
  </si>
  <si>
    <t>Juzgado 014 Penal Municipal con Función de Conocimiento de Cartagena</t>
  </si>
  <si>
    <t>Juzgado 015 Penal Municipal con Función de Conocimiento de Cartagena</t>
  </si>
  <si>
    <t>Juzgado 001 Penal Municipal con Función de Conocimiento de Soacha</t>
  </si>
  <si>
    <t>Juzgado 002 Penal Municipal con Función de Conocimiento de Soacha</t>
  </si>
  <si>
    <t>Juzgado 003 Penal Municipal con Función de Conocimiento de Zipaquirá</t>
  </si>
  <si>
    <t>Juzgado 005 Penal Municipal con Función de Conocimiento de Florencia</t>
  </si>
  <si>
    <t>Juzgado 006 Penal Municipal con Función de Conocimiento de Florencia</t>
  </si>
  <si>
    <t>Juzgado 003 Penal Municipal con Función de Conocimiento de Ibagué</t>
  </si>
  <si>
    <t>Juzgado 004 Penal Municipal con Función de Conocimiento de Ibagué</t>
  </si>
  <si>
    <t>Juzgado 009 Penal Municipal con Función de Conocimiento de Ibagué</t>
  </si>
  <si>
    <t>Juzgado 001 Penal Municipal con Función de Conocimiento de Manizales</t>
  </si>
  <si>
    <t>Juzgado 002 Penal Municipal con Función de Conocimiento de Manizales</t>
  </si>
  <si>
    <t>Juzgado 003 Penal Municipal con Función de Conocimiento de Manizales</t>
  </si>
  <si>
    <t>Juzgado 001 Penal Municipal con Función de Conocimiento de Medellín</t>
  </si>
  <si>
    <t>Juzgado 019 Penal Municipal con Función de Conocimiento de Medellín</t>
  </si>
  <si>
    <t>Juzgado 023 Penal Municipal con Función de Conocimiento de Medellín</t>
  </si>
  <si>
    <t>Juzgado 036 Penal Municipal con Función de Conocimiento de Medellín</t>
  </si>
  <si>
    <t>Juzgado 037 Penal Municipal con Función de Conocimiento de Medellín</t>
  </si>
  <si>
    <t>Juzgado 045 Penal Municipal con Función de Conocimiento de Medellín</t>
  </si>
  <si>
    <t>Juzgado 046 Penal Municipal con Función de Conocimiento de Medellín</t>
  </si>
  <si>
    <t>Juzgado 047 Penal Municipal con Función de Conocimiento de Medellín</t>
  </si>
  <si>
    <t>Juzgado 001 Penal Municipal con Función de Conocimiento de Neiva</t>
  </si>
  <si>
    <t>Juzgado 005 Penal Municipal con Función de Conocimiento de Neiva</t>
  </si>
  <si>
    <t>Juzgado 009 Penal Municipal con Función de Conocimiento de Neiva</t>
  </si>
  <si>
    <t>Juzgado 001 Penal Municipal con Función de Conocimiento de Pereira</t>
  </si>
  <si>
    <t>Juzgado 002 Penal Municipal con Función de Conocimiento de Pereira</t>
  </si>
  <si>
    <t>Juzgado 003 Penal Municipal con Función de Conocimiento de Pereira</t>
  </si>
  <si>
    <t>Juzgado 002 Penal Municipal con Función de Conocimiento de Popayán</t>
  </si>
  <si>
    <t>Juzgado 006 Penal Municipal con Función de Conocimiento de Popayán</t>
  </si>
  <si>
    <t>Juzgado 007 Penal Municipal con Función de Conocimiento de Popayán</t>
  </si>
  <si>
    <t>Juzgado 001 Penal Municipal con Función de Conocimiento de Duitama</t>
  </si>
  <si>
    <t>Juzgado 001 Penal Municipal con Función de Conocimiento de Sogamoso</t>
  </si>
  <si>
    <t>Juzgado 002 Penal Municipal con Función de Conocimiento de Sogamoso</t>
  </si>
  <si>
    <t>Juzgado 001 Penal Municipal con Función de Conocimiento de Tunja</t>
  </si>
  <si>
    <t>Juzgado 002 Penal Municipal con Función de Conocimiento de Tunja</t>
  </si>
  <si>
    <t>Juzgado 003 Penal Municipal con Función de Conocimiento de Tunja</t>
  </si>
  <si>
    <t>Juzgado 004 Penal Municipal con Función de Conocimiento de Tunja</t>
  </si>
  <si>
    <t>Juzgado 002 Penal Municipal con Función de Conocimiento de Valledupar</t>
  </si>
  <si>
    <t>Juzgado 005 Penal Municipal con Función de Conocimiento de Valledupar</t>
  </si>
  <si>
    <t>Juzgado 003 Penal Municipal con Función de Conocimiento de Villavicencio</t>
  </si>
  <si>
    <t>Juzgado 004 Penal Municipal con Función de Conocimiento de Villavicencio</t>
  </si>
  <si>
    <t>Juzgado 008 Penal Municipal con Función de Conocimiento de Villavicencio</t>
  </si>
  <si>
    <r>
      <t xml:space="preserve">ESPECIALIDAD: </t>
    </r>
    <r>
      <rPr>
        <b/>
        <sz val="14"/>
        <color indexed="8"/>
        <rFont val="Arial"/>
        <family val="2"/>
      </rPr>
      <t>PENAL FUNCIÓN DE CONTROL GARANTÍAS</t>
    </r>
  </si>
  <si>
    <t>Penal con Función de Control de Garantías</t>
  </si>
  <si>
    <t>Juzgado 001 Penal Municipal con Función de Control de Garantías de Rionegro</t>
  </si>
  <si>
    <t>Juzgado 001 Penal Municipal con Función de Control de Garantías de Armenia</t>
  </si>
  <si>
    <t>Juzgado 002 Penal Municipal con Función de Control de Garantías de Armenia</t>
  </si>
  <si>
    <t>Juzgado 003 Penal Municipal con Función de Control de Garantías de Armenia</t>
  </si>
  <si>
    <t>Juzgado 004 Penal Municipal con Función de Control de Garantías de Armenia</t>
  </si>
  <si>
    <t>Juzgado 005 Penal Municipal con Función de Control de Garantías de Armenia</t>
  </si>
  <si>
    <t>Juzgado 006 Penal Municipal con Función de Control de Garantías de Armenia</t>
  </si>
  <si>
    <t>Juzgado 012 Penal Municipal con Función de Control de Garantías de Barranquilla</t>
  </si>
  <si>
    <t>Juzgado 013 Penal Municipal con Función de Control de Garantías de Barranquilla</t>
  </si>
  <si>
    <t>Juzgado 014 Penal Municipal con Función de Control de Garantías de Barranquilla</t>
  </si>
  <si>
    <t>Juzgado 015 Penal Municipal con Función de Control de Garantías de Barranquilla</t>
  </si>
  <si>
    <t>Juzgado 016 Penal Municipal con Función de Control de Garantías de Barranquilla</t>
  </si>
  <si>
    <t>Juzgado 017 Penal Municipal con Función de Control de Garantías de Barranquilla</t>
  </si>
  <si>
    <t>Juzgado 018 Penal Municipal con Función de Control de Garantías de Barranquilla</t>
  </si>
  <si>
    <t>Juzgado 019 Penal Municipal con Función de Control de Garantías de Barranquilla</t>
  </si>
  <si>
    <t>Juzgado 101 Ambulante Penal Municipal con Función de Control de Garantías de Barranquilla</t>
  </si>
  <si>
    <t>Juzgado 001 Penal Municipal con Función de Control de Garantías de Bogotá</t>
  </si>
  <si>
    <t>Juzgado 002 Penal Municipal con Función de Control de Garantías de Bogotá</t>
  </si>
  <si>
    <t>Juzgado 003 Penal Municipal con Función de Control de Garantías de Bogotá</t>
  </si>
  <si>
    <t>Juzgado 004 Penal Municipal con Función de Control de Garantías de Bogotá</t>
  </si>
  <si>
    <t>Juzgado 005 Penal Municipal con Función de Control de Garantías de Bogotá</t>
  </si>
  <si>
    <t>Juzgado 006 Penal Municipal con Función de Control de Garantías de Bogotá</t>
  </si>
  <si>
    <t>Juzgado 007 Penal Municipal con Función de Control de Garantías de Bogotá</t>
  </si>
  <si>
    <t>Juzgado 008 Penal Municipal con Función de Control de Garantías de Bogotá</t>
  </si>
  <si>
    <t>Juzgado 009 Penal Municipal con Función de Control de Garantías de Bogotá</t>
  </si>
  <si>
    <t>Juzgado 010 Penal Municipal con Función de Control de Garantías de Bogotá</t>
  </si>
  <si>
    <t>Juzgado 011 Penal Municipal con Función de Control de Garantías de Bogotá</t>
  </si>
  <si>
    <t>Juzgado 012 Penal Municipal con Función de Control de Garantías de Bogotá</t>
  </si>
  <si>
    <t>Juzgado 013 Penal Municipal con Función de Control de Garantías de Bogotá</t>
  </si>
  <si>
    <t>Juzgado 014 Penal Municipal con Función de Control de Garantías de Bogotá</t>
  </si>
  <si>
    <t>Juzgado 015 Penal Municipal con Función de Control de Garantías de Bogotá</t>
  </si>
  <si>
    <t>Juzgado 016 Penal Municipal con Función de Control de Garantías de Bogotá</t>
  </si>
  <si>
    <t>Juzgado 017 Penal Municipal con Función de Control de Garantías de Bogotá</t>
  </si>
  <si>
    <t>Juzgado 018 Penal Municipal con Función de Control de Garantías de Bogotá</t>
  </si>
  <si>
    <t>Juzgado 019 Penal Municipal con Función de Control de Garantías de Bogotá</t>
  </si>
  <si>
    <t>Juzgado 020 Penal Municipal con Función de Control de Garantías de Bogotá</t>
  </si>
  <si>
    <t>Juzgado 021 Penal Municipal con Función de Control de Garantías de Bogotá</t>
  </si>
  <si>
    <t>Juzgado 022 Penal Municipal con Función de Control de Garantías de Bogotá</t>
  </si>
  <si>
    <t>Juzgado 023 Penal Municipal con Función de Control de Garantías de Bogotá</t>
  </si>
  <si>
    <t>Juzgado 024 Penal Municipal con Función de Control de Garantías de Bogotá</t>
  </si>
  <si>
    <t>Juzgado 025 Penal Municipal con Función de Control de Garantías de Bogotá</t>
  </si>
  <si>
    <t>Juzgado 026 Penal Municipal con Función de Control de Garantías de Bogotá</t>
  </si>
  <si>
    <t>Juzgado 027 Penal Municipal con Función de Control de Garantías de Bogotá</t>
  </si>
  <si>
    <t>Juzgado 028 Penal Municipal con Función de Control de Garantías de Bogotá</t>
  </si>
  <si>
    <t>Juzgado 029 Penal Municipal con Función de Control de Garantías de Bogotá</t>
  </si>
  <si>
    <t>Juzgado 030 Penal Municipal con Función de Control de Garantías de Bogotá</t>
  </si>
  <si>
    <t>Juzgado 031 Penal Municipal con Función de Control de Garantías de Bogotá</t>
  </si>
  <si>
    <t>Juzgado 032 Penal Municipal con Función de Control de Garantías de Bogotá</t>
  </si>
  <si>
    <t>Juzgado 033 Penal Municipal con Función de Control de Garantías de Bogotá</t>
  </si>
  <si>
    <t>Juzgado 034 Penal Municipal con Función de Control de Garantías de Bogotá</t>
  </si>
  <si>
    <t>Juzgado 035 Penal Municipal con Función de Control de Garantías de Bogotá</t>
  </si>
  <si>
    <t>Juzgado 036 Penal Municipal con Función de Control de Garantías de Bogotá</t>
  </si>
  <si>
    <t>Juzgado 037 Penal Municipal con Función de Control de Garantías de Bogotá</t>
  </si>
  <si>
    <t>Juzgado 038 Penal Municipal con Función de Control de Garantías de Bogotá</t>
  </si>
  <si>
    <t>Juzgado 039 Penal Municipal con Función de Control de Garantías de Bogotá</t>
  </si>
  <si>
    <t>Juzgado 040 Penal Municipal con Función de Control de Garantías de Bogotá</t>
  </si>
  <si>
    <t>Juzgado 041 Penal Municipal con Función de Control de Garantías de Bogotá</t>
  </si>
  <si>
    <t>Juzgado 042 Penal Municipal con Función de Control de Garantías de Bogotá</t>
  </si>
  <si>
    <t>Juzgado 043 Penal Municipal con Función de Control de Garantías de Bogotá</t>
  </si>
  <si>
    <t>Juzgado 044 Penal Municipal con Función de Control de Garantías de Bogotá</t>
  </si>
  <si>
    <t>Juzgado 045 Penal Municipal con Función de Control de Garantías de Bogotá</t>
  </si>
  <si>
    <t>Juzgado 046 Penal Municipal con Función de Control de Garantías de Bogotá</t>
  </si>
  <si>
    <t>Juzgado 047 Penal Municipal con Función de Control de Garantías de Bogotá</t>
  </si>
  <si>
    <t>Juzgado 048 Penal Municipal con Función de Control de Garantías de Bogotá</t>
  </si>
  <si>
    <t>Juzgado 049 Penal Municipal con Función de Control de Garantías de Bogotá</t>
  </si>
  <si>
    <t>Juzgado 051 Penal Municipal con Función de Control de Garantías de Bogotá</t>
  </si>
  <si>
    <t>Juzgado 052 Penal Municipal con Función de Control de Garantías de Bogotá</t>
  </si>
  <si>
    <t>Juzgado 053 Penal Municipal con Función de Control de Garantías de Bogotá</t>
  </si>
  <si>
    <t>Juzgado 054 Penal Municipal con Función de Control de Garantías de Bogotá</t>
  </si>
  <si>
    <t>Juzgado 055 Penal Municipal con Función de Control de Garantías de Bogotá</t>
  </si>
  <si>
    <t>Juzgado 056 Penal Municipal con Función de Control de Garantías de Bogotá</t>
  </si>
  <si>
    <t>Juzgado 058 Penal Municipal con Función de Control de Garantías de Bogotá</t>
  </si>
  <si>
    <t>Juzgado 059 Penal Municipal con Función de Control de Garantías de Bogotá</t>
  </si>
  <si>
    <t>Juzgado 060 Penal Municipal con Función de Control de Garantías de Bogotá</t>
  </si>
  <si>
    <t>Juzgado 061 Penal Municipal con Función de Control de Garantías de Bogotá</t>
  </si>
  <si>
    <t>Juzgado 062 Penal Municipal con Función de Control de Garantías de Bogotá</t>
  </si>
  <si>
    <t>Juzgado 063 Penal Municipal con Función de Control de Garantías de Bogotá</t>
  </si>
  <si>
    <t>Juzgado 064 Penal Municipal con Función de Control de Garantías de Bogotá</t>
  </si>
  <si>
    <t>Juzgado 065 Penal Municipal con Función de Control de Garantías de Bogotá</t>
  </si>
  <si>
    <t>Juzgado 067 Penal Municipal con Función de Control de Garantías de Bogotá</t>
  </si>
  <si>
    <t>Juzgado 068 Penal Municipal con Función de Control de Garantías de Bogotá</t>
  </si>
  <si>
    <t>Juzgado 069 Penal Municipal con Función de Control de Garantías de Bogotá</t>
  </si>
  <si>
    <t>Juzgado 070 Penal Municipal con Función de Control de Garantías de Bogotá</t>
  </si>
  <si>
    <t>Juzgado 071 Penal Municipal con Función de Control de Garantías de Bogotá</t>
  </si>
  <si>
    <t>Juzgado 072 Penal Municipal con Función de Control de Garantías de Bogotá</t>
  </si>
  <si>
    <t>Juzgado 073 Penal Municipal con Función de Control de Garantías de Bogotá</t>
  </si>
  <si>
    <t>Juzgado 074 Penal Municipal con Función de Control de Garantías de Bogotá</t>
  </si>
  <si>
    <t>Juzgado 075 Penal Municipal con Función de Control de Garantías de Bogotá</t>
  </si>
  <si>
    <t>Juzgado 076 Penal Municipal con Función de Control de Garantías de Bogotá</t>
  </si>
  <si>
    <t>Juzgado 077 Penal Municipal con Función de Control de Garantías de Bogotá</t>
  </si>
  <si>
    <t>Juzgado 078 Penal Municipal con Función de Control de Garantías de Bogotá</t>
  </si>
  <si>
    <t>Juzgado 079 Penal Municipal con Función de Control de Garantías de Bogotá</t>
  </si>
  <si>
    <t>Juzgado 080 Penal Municipal con Función de Control de Garantías de Bogotá</t>
  </si>
  <si>
    <t>Juzgado 081 Penal Municipal con Función de Control de Garantías de Bogotá</t>
  </si>
  <si>
    <t>Juzgado 082 Penal Municipal con Función de Control de Garantías de Bogotá</t>
  </si>
  <si>
    <t>Juzgado 001 Penal Municipal con Función de Control de Garantías de Bucaramanga</t>
  </si>
  <si>
    <t>Juzgado 003 Penal Municipal con Función de Control de Garantías de Bucaramanga</t>
  </si>
  <si>
    <t>Juzgado 004 Penal Municipal con Función de Control de Garantías de Bucaramanga</t>
  </si>
  <si>
    <t>Juzgado 005 Penal Municipal con Función de Control de Garantías de Bucaramanga</t>
  </si>
  <si>
    <t>Juzgado 007 Penal Municipal con Función de Control de Garantías de Bucaramanga</t>
  </si>
  <si>
    <t>Juzgado 008 Penal Municipal con Función de Control de Garantías de Bucaramanga</t>
  </si>
  <si>
    <t>Juzgado 009 Penal Municipal con Función de Control de Garantías de Bucaramanga</t>
  </si>
  <si>
    <t>Juzgado 011 Penal Municipal con Función de Control de Garantías de Bucaramanga</t>
  </si>
  <si>
    <t>Juzgado 012 Penal Municipal con Función de Control de Garantías de Bucaramanga</t>
  </si>
  <si>
    <t>Juzgado 013 Penal Municipal con Función de Control de Garantías de Bucaramanga</t>
  </si>
  <si>
    <t>Juzgado 014 Penal Municipal con Función de Control de Garantías de Bucaramanga</t>
  </si>
  <si>
    <t>Juzgado 015 Penal Municipal con Función de Control de Garantías de Bucaramanga</t>
  </si>
  <si>
    <t>Juzgado 016 Penal Municipal con Función de Control de Garantías de Bucaramanga</t>
  </si>
  <si>
    <t>Juzgado 021 Penal Municipal con Función de Control de Garantías de Bucaramanga</t>
  </si>
  <si>
    <t>Juzgado 101 Ambulante Penal Municipal con Función de Control de Garantías de Bucaramanga</t>
  </si>
  <si>
    <t>Juzgado 102 Ambulante Penal Municipal con Función de Control de Garantías de Bucaramanga</t>
  </si>
  <si>
    <t>Juzgado 003 Penal Municipal con Función de Control de Garantías de Buenaventura</t>
  </si>
  <si>
    <t>Juzgado 005 Penal Municipal con Función de Control de Garantías de Buenaventura</t>
  </si>
  <si>
    <t>Juzgado 006 Penal Municipal con Función de Control de Garantías de Buenaventura</t>
  </si>
  <si>
    <t>Juzgado 007 Penal Municipal con Función de Control de Garantías de Buenaventura</t>
  </si>
  <si>
    <t>Juzgado 003 Penal Municipal con Función de Control de Garantías de Buga</t>
  </si>
  <si>
    <t>Juzgado 004 Penal Municipal con Función de Control de Garantías de Buga</t>
  </si>
  <si>
    <t>Juzgado 005 Penal Municipal con Función de Control de Garantías de Buga</t>
  </si>
  <si>
    <t>Juzgado 101 Ambulante Penal Municipal con Función de Control de Garantías de Buga</t>
  </si>
  <si>
    <t>Juzgado 001 Penal Municipal con Función de Control de Garantías de Cartago</t>
  </si>
  <si>
    <t>Juzgado 003 Penal Municipal con Función de Control de Garantías de Cartago</t>
  </si>
  <si>
    <t>Juzgado 005 Penal Municipal con Función de Control de Garantías de Cartago</t>
  </si>
  <si>
    <t>Juzgado 002 Penal Municipal con Función de Control de Garantías de Palmira</t>
  </si>
  <si>
    <t>Juzgado 003 Penal Municipal con Función de Control de Garantías de Palmira</t>
  </si>
  <si>
    <t>Juzgado 004 Penal Municipal con Función de Control de Garantías de Palmira</t>
  </si>
  <si>
    <t>Juzgado 006 Penal Municipal con Función de Control de Garantías de Palmira</t>
  </si>
  <si>
    <t>Juzgado 008 Penal Municipal con Función de Control de Garantías de Palmira</t>
  </si>
  <si>
    <t>Juzgado 002 Penal Municipal con Función de Control de Garantías de Roldanillo</t>
  </si>
  <si>
    <t>Juzgado 003 Penal Municipal con Función de Control de Garantías de Roldanillo</t>
  </si>
  <si>
    <t>Juzgado 002 Penal Municipal con Función de Control de Garantías de Sevilla</t>
  </si>
  <si>
    <t>Juzgado 003 Penal Municipal con Función de Control de Garantías de Sevilla</t>
  </si>
  <si>
    <t>Juzgado 002 Penal Municipal con Función de Control de Garantías de Tuluá</t>
  </si>
  <si>
    <t>Juzgado 004 Penal Municipal con Función de Control de Garantías de Tuluá</t>
  </si>
  <si>
    <t>Juzgado 002 Penal Municipal con Función de Control de Garantías de Cali</t>
  </si>
  <si>
    <t>Juzgado 003 Penal Municipal con Función de Control de Garantías de Cali</t>
  </si>
  <si>
    <t>Juzgado 004 Penal Municipal con Función de Control de Garantías de Cali</t>
  </si>
  <si>
    <t>Juzgado 006 Penal Municipal con Función de Control de Garantías de Cali</t>
  </si>
  <si>
    <t>Juzgado 008 Penal Municipal con Función de Control de Garantías de Cali</t>
  </si>
  <si>
    <t>Juzgado 009 Penal Municipal con Función de Control de Garantías de Cali</t>
  </si>
  <si>
    <t>Juzgado 012 Penal Municipal con Función de Control de Garantías de Cali</t>
  </si>
  <si>
    <t>Juzgado 013 Penal Municipal con Función de Control de Garantías de Cali</t>
  </si>
  <si>
    <t>Juzgado 014 Penal Municipal con Función de Control de Garantías de Cali</t>
  </si>
  <si>
    <t>Juzgado 016 Penal Municipal con Función de Control de Garantías de Cali</t>
  </si>
  <si>
    <t>Juzgado 017 Penal Municipal con Función de Control de Garantías de Cali</t>
  </si>
  <si>
    <t>Juzgado 018 Penal Municipal con Función de Control de Garantías de Cali</t>
  </si>
  <si>
    <t>Juzgado 020 Penal Municipal con Función de Control de Garantías de Cali</t>
  </si>
  <si>
    <t>Juzgado 021 Penal Municipal con Función de Control de Garantías de Cali</t>
  </si>
  <si>
    <t>Juzgado 024 Penal Municipal con Función de Control de Garantías de Cali</t>
  </si>
  <si>
    <t>Juzgado 025 Penal Municipal con Función de Control de Garantías de Cali</t>
  </si>
  <si>
    <t>Juzgado 026 Penal Municipal con Función de Control de Garantías de Cali</t>
  </si>
  <si>
    <t>Juzgado 027 Penal Municipal con Función de Control de Garantías de Cali</t>
  </si>
  <si>
    <t>Juzgado 028 Penal Municipal con Función de Control de Garantías de Cali</t>
  </si>
  <si>
    <t>Juzgado 029 Penal Municipal con Función de Control de Garantías de Cali</t>
  </si>
  <si>
    <t>Juzgado 030 Penal Municipal con Función de Control de Garantías de Cali</t>
  </si>
  <si>
    <t>Juzgado 031 Penal Municipal con Función de Control de Garantías de Cali</t>
  </si>
  <si>
    <t>Juzgado 032 Penal Municipal con Función de Control de Garantías de Cali</t>
  </si>
  <si>
    <t>Juzgado 033 Penal Municipal con Función de Control de Garantías de Cali</t>
  </si>
  <si>
    <t>Juzgado 034 Penal Municipal con Función de Control de Garantías de Cali</t>
  </si>
  <si>
    <t>Juzgado 035 Penal Municipal con Función de Control de Garantías de Cali</t>
  </si>
  <si>
    <t>Juzgado 010 Penal Municipal con Función de Control de Garantías de Cartagena</t>
  </si>
  <si>
    <t>Juzgado 011 Penal Municipal con Función de Control de Garantías de Cartagena</t>
  </si>
  <si>
    <t>Juzgado 012 Penal Municipal con Función de Control de Garantías de Cartagena</t>
  </si>
  <si>
    <t>Juzgado 016 Penal Municipal con Función de Control de Garantías de Cartagena</t>
  </si>
  <si>
    <t>Juzgado 017 Penal Municipal con Función de Control de Garantías de Cartagena</t>
  </si>
  <si>
    <t>Juzgado 101 Ambulante Penal Municipal con Función de Control de Garantías de Cartagena</t>
  </si>
  <si>
    <t>Juzgado 102 Ambulante Penal Municipal con Función de Control de Garantías de Cartagena</t>
  </si>
  <si>
    <t>Juzgado 101 Ambulante Penal Municipal con Función de Control de Garantías de Cúcuta</t>
  </si>
  <si>
    <t>Juzgado 102 Ambulante Penal Municipal con Función de Control de Garantías de Cúcuta</t>
  </si>
  <si>
    <t>Juzgado 001 Penal Municipal con Función de Control de Garantías de Zipaquirá</t>
  </si>
  <si>
    <t>Juzgado 001 Penal Municipal con Función de Control de Garantías de Manizales</t>
  </si>
  <si>
    <t>Juzgado 002 Penal Municipal con Función de Control de Garantías de Manizales</t>
  </si>
  <si>
    <t>Juzgado 003 Penal Municipal con Función de Control de Garantías de Manizales</t>
  </si>
  <si>
    <t>Juzgado 004 Penal Municipal con Función de Control de Garantías de Manizales</t>
  </si>
  <si>
    <t>Juzgado 005 Penal Municipal con Función de Control de Garantías de Manizales</t>
  </si>
  <si>
    <t>Juzgado 006 Penal Municipal con Función de Control de Garantías de Manizales</t>
  </si>
  <si>
    <t>Juzgado 007 Penal Municipal con Función de Control de Garantías de Manizales</t>
  </si>
  <si>
    <t>Juzgado 008 Penal Municipal con Función de Control de Garantías de Manizales</t>
  </si>
  <si>
    <t>Juzgado 002 Penal Municipal con Función de Control de Garantías de Medellín</t>
  </si>
  <si>
    <t>Juzgado 003 Penal Municipal con Función de Control de Garantías de Medellín</t>
  </si>
  <si>
    <t>Juzgado 006 Penal Municipal con Función de Control de Garantías de Medellín</t>
  </si>
  <si>
    <t>Juzgado 007 Penal Municipal con Función de Control de Garantías de Medellín</t>
  </si>
  <si>
    <t>Juzgado 008 Penal Municipal con Función de Control de Garantías de Medellín</t>
  </si>
  <si>
    <t>Juzgado 010 Penal Municipal con Función de Control de Garantías de Medellín</t>
  </si>
  <si>
    <t>Juzgado 011 Penal Municipal con Función de Control de Garantías de Medellín</t>
  </si>
  <si>
    <t>Juzgado 012 Penal Municipal con Función de Control de Garantías de Medellín</t>
  </si>
  <si>
    <t>Juzgado 013 Penal Municipal con Función de Control de Garantías de Medellín</t>
  </si>
  <si>
    <t>Juzgado 016 Penal Municipal con Función de Control de Garantías de Medellín</t>
  </si>
  <si>
    <t>Juzgado 017 Penal Municipal con Función de Control de Garantías de Medellín</t>
  </si>
  <si>
    <t>Juzgado 021 Penal Municipal con Función de Control de Garantías de Medellín</t>
  </si>
  <si>
    <t>Juzgado 022 Penal Municipal con Función de Control de Garantías de Medellín</t>
  </si>
  <si>
    <t>Juzgado 024 Penal Municipal con Función de Control de Garantías de Medellín</t>
  </si>
  <si>
    <t>Juzgado 025 Penal Municipal con Función de Control de Garantías de Medellín</t>
  </si>
  <si>
    <t>Juzgado 027 Penal Municipal con Función de Control de Garantías de Medellín</t>
  </si>
  <si>
    <t>Juzgado 028 Penal Municipal con Función de Control de Garantías de Medellín</t>
  </si>
  <si>
    <t>Juzgado 030 Penal Municipal con Función de Control de Garantías de Medellín</t>
  </si>
  <si>
    <t>Juzgado 031 Penal Municipal con Función de Control de Garantías de Medellín</t>
  </si>
  <si>
    <t>Juzgado 035 Penal Municipal con Función de Control de Garantías de Medellín</t>
  </si>
  <si>
    <t>Juzgado 038 Penal Municipal con Función de Control de Garantías de Medellín</t>
  </si>
  <si>
    <t>Juzgado 039 Penal Municipal con Función de Control de Garantías de Medellín</t>
  </si>
  <si>
    <t>Juzgado 040 Penal Municipal con Función de Control de Garantías de Medellín</t>
  </si>
  <si>
    <t>Juzgado 041 Penal Municipal con Función de Control de Garantías de Medellín</t>
  </si>
  <si>
    <t>Juzgado 042 Penal Municipal con Función de Control de Garantías de Medellín</t>
  </si>
  <si>
    <t>Juzgado 043 Penal Municipal con Función de Control de Garantías de Medellín</t>
  </si>
  <si>
    <t>Juzgado 044 Penal Municipal con Función de Control de Garantías de Medellín</t>
  </si>
  <si>
    <t>Juzgado 101 Ambulante Penal Municipal con Función de Control de Garantías de Medellín</t>
  </si>
  <si>
    <t>Juzgado 102 Ambulante Penal Municipal con Función de Control de Garantías de Medellín</t>
  </si>
  <si>
    <t>Juzgado 103 Ambulante Penal Municipal con Función de Control de Garantías de Medellín</t>
  </si>
  <si>
    <t>Juzgado 104 Ambulante Penal Municipal con Función de Control de Garantías de Medellín</t>
  </si>
  <si>
    <t>Juzgado 001 Penal Municipal con Función de Control de Garantías de Envigado</t>
  </si>
  <si>
    <t>Juzgado 101 Ambulante Penal Municipal con Función de Control de Garantías de Montería</t>
  </si>
  <si>
    <t>Juzgado 102 Ambulante Penal Municipal con Función de Control de Garantías de Montería</t>
  </si>
  <si>
    <t>Juzgado 002 Penal Municipal con Función de Control de Garantías de Neiva</t>
  </si>
  <si>
    <t>Juzgado 003 Penal Municipal con Función de Control de Garantías de Neiva</t>
  </si>
  <si>
    <t>Juzgado 004 Penal Municipal con Función de Control de Garantías de Neiva</t>
  </si>
  <si>
    <t>Juzgado 007 Penal Municipal con Función de Control de Garantías de Neiva</t>
  </si>
  <si>
    <t>Juzgado 008 Penal Municipal con Función de Control de Garantías de Neiva</t>
  </si>
  <si>
    <t>Juzgado 001 Penal Municipal con Función de Control de Garantías de Pasto</t>
  </si>
  <si>
    <t>Juzgado 002 Penal Municipal con Función de Control de Garantías de Pasto</t>
  </si>
  <si>
    <t>Juzgado 003 Penal Municipal con Función de Control de Garantías de Pasto</t>
  </si>
  <si>
    <t>Juzgado 101 Ambulante Penal Municipal con Función de Control de Garantías de Pasto</t>
  </si>
  <si>
    <t>Juzgado 102 Ambulante Penal Municipal con Función de Control de Garantías de Pasto</t>
  </si>
  <si>
    <t>Juzgado 001 Penal Municipal con Función de Control de Garantías de Pereira</t>
  </si>
  <si>
    <t>Juzgado 002 Penal Municipal con Función de Control de Garantías de Pereira</t>
  </si>
  <si>
    <t>Juzgado 003 Penal Municipal con Función de Control de Garantías de Pereira</t>
  </si>
  <si>
    <t>Juzgado 004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</si>
  <si>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</si>
  <si>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</si>
  <si>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Juzgado 007 Penal Municipal con Función de Control de Garantías de Pereira</t>
  </si>
  <si>
    <t>Juzgado 003 Penal Municipal con Función de Control de Garantías de Popayán</t>
  </si>
  <si>
    <t>Juzgado 004 Penal Municipal con Función de Control de Garantías de Popayán</t>
  </si>
  <si>
    <t>Juzgado 005 Penal Municipal con Función de Control de Garantías de Popayán</t>
  </si>
  <si>
    <t>Juzgado 008 Penal Municipal con Función de Control de Garantías de Popayán</t>
  </si>
  <si>
    <t>Juzgado 101 Ambulante Penal Municipal con Función de Control de Garantías de Popayán</t>
  </si>
  <si>
    <t>Juzgado 102 Ambulante Penal Municipal con Función de Control de Garantías de Popayán</t>
  </si>
  <si>
    <t>Juzgado 001 Penal Municipal con Función de Control de Garantías de Quibdó</t>
  </si>
  <si>
    <t>Juzgado 101 Ambulante Penal Municipal con Función de Control de Garantías de Quibdó</t>
  </si>
  <si>
    <t>Juzgado 102 Ambulante Penal Municipal con Función de Control de Garantías de Quibdó</t>
  </si>
  <si>
    <t>Juzgado 004 Penal Municipal con Función de Control de Garantías de Riohacha</t>
  </si>
  <si>
    <t>Juzgado 101 Ambulante Penal Municipal con Función de Control de Garantías de Riohacha</t>
  </si>
  <si>
    <t>Juzgado 101 Ambulante Penal Municipal con Función de Control de Garantías de Santa Marta</t>
  </si>
  <si>
    <t>Juzgado 102 Ambulante Penal Municipal con Función de Control de Garantías de Santa Marta</t>
  </si>
  <si>
    <t>Juzgado 002 Penal Municipal con Función de Control de Garantías de Sogamoso</t>
  </si>
  <si>
    <t>Juzgado 101 Ambulante Penal Municipal con Función de Control de Garantías de Sincelejo</t>
  </si>
  <si>
    <t>Juzgado 102 Ambulante Penal Municipal con Función de Control de Garantías de Sincelejo</t>
  </si>
  <si>
    <t>Juzgado 003 Penal Municipal con Función de Control de Garantías de Tunja</t>
  </si>
  <si>
    <t>Juzgado 001 Penal Municipal con Función de Control de Garantías de Valledupar</t>
  </si>
  <si>
    <t>Juzgado 002 Penal Municipal con Función de Control de Garantías de Valledupar</t>
  </si>
  <si>
    <t>Juzgado 003 Penal Municipal con Función de Control de Garantías de Valledupar</t>
  </si>
  <si>
    <t>Juzgado 004 Penal Municipal con Función de Control de Garantías de Valledupar</t>
  </si>
  <si>
    <t>Juzgado 101 Ambulante Penal Municipal con Función de Control de Garantías de Valledupar</t>
  </si>
  <si>
    <t>Juzgado 102 Ambulante Penal Municipal con Función de Control de Garantías de Valledupar</t>
  </si>
  <si>
    <t>Juzgado 001 Penal Municipal con Función de Control de Garantías de Villavicencio</t>
  </si>
  <si>
    <t>Juzgado 002 Penal Municipal con Función de Control de Garantías de Villavicencio</t>
  </si>
  <si>
    <t>Juzgado 006 Penal Municipal con Función de Control de Garantías de Villavicencio</t>
  </si>
  <si>
    <t>Juzgado 101 Ambulante Penal Municipal con Función de Control de Garantías de Villavicencio</t>
  </si>
  <si>
    <t>Juzgado 102 Ambulante Penal Municipal con Función de Control de Garantías de Villavicencio</t>
  </si>
  <si>
    <t>Juzgado 103 Ambulante Penal Municipal con Función de Control de Garantías de Villavicencio</t>
  </si>
  <si>
    <t>Juzgado 002 Penal Municipal con Función de Control de Garantías de Bucaramanga</t>
  </si>
  <si>
    <t>Juzgado 002 Penal Municipal con Función de Control de Garantías de Buenaventura</t>
  </si>
  <si>
    <t>Juzgado 015 Penal Municipal con Función de Control de Garantías de Cali</t>
  </si>
  <si>
    <t>Juzgado 029 Penal Municipal con Función de Control de Garantías de Medellín</t>
  </si>
  <si>
    <t>Juzgado 018 Penal Municipal con Función de Control de Garantías de Medellín</t>
  </si>
  <si>
    <t>Juzgado 014 Penal Municipal con Función de Control de Garantías de Medellín</t>
  </si>
  <si>
    <t>Juzgado 001 Penal Municipal con Función de Control de Garantías de Popayán</t>
  </si>
  <si>
    <t>Juzgado 001 Penal Municipal con Función de Control de Garantías de Riohacha</t>
  </si>
  <si>
    <t>Juzgado 102 Ambulante Penal Municipal con Función de Control de Garantías de Riohacha</t>
  </si>
  <si>
    <t>Juzgado 004 Penal Municipal con Función de Control de Garantías de Villavicencio</t>
  </si>
  <si>
    <t xml:space="preserve">Suma dePROMEDIO MENSUAL DE EGRESOS EFECTIVOS </t>
  </si>
  <si>
    <t xml:space="preserve"> TOTAL INVENTARIO FINAL</t>
  </si>
  <si>
    <r>
      <t xml:space="preserve">ESPECIALIDAD: </t>
    </r>
    <r>
      <rPr>
        <b/>
        <sz val="14"/>
        <color indexed="8"/>
        <rFont val="Arial"/>
        <family val="2"/>
      </rPr>
      <t>PENAL MUNICIPAL MIXTO</t>
    </r>
  </si>
  <si>
    <t>Juzgado 002 Penal Municipal de Floridablanca</t>
  </si>
  <si>
    <t>Juzgado 001 Penal Municipal de Chía</t>
  </si>
  <si>
    <t>Juzgado 002 Penal Municipal de Chía</t>
  </si>
  <si>
    <t>Juzgado 001 Penal Municipal de Soacha</t>
  </si>
  <si>
    <t>Juzgado 005 Penal Municipal de Soacha</t>
  </si>
  <si>
    <t>Juzgado 006 Penal Municipal de Soacha</t>
  </si>
  <si>
    <t>Juzgado 001 Penal Municipal de San Andrés</t>
  </si>
  <si>
    <t>Juzgado 002 Penal Municipal de San Andrés</t>
  </si>
  <si>
    <t>Juzgado 002 Penal Municipal de Soacha</t>
  </si>
  <si>
    <t>Juzgado 004 Penal Municipal de Soacha</t>
  </si>
  <si>
    <r>
      <t xml:space="preserve">ESPECIALIDAD: </t>
    </r>
    <r>
      <rPr>
        <b/>
        <sz val="14"/>
        <color indexed="8"/>
        <rFont val="Arial"/>
        <family val="2"/>
      </rPr>
      <t>PENAL MUNICIPAL PARA ADOLESCENTES CON FUNCIÓN CONTROL DE GARANTÍAS</t>
    </r>
  </si>
  <si>
    <t>Penal para Adolescentes con Función de Control de Garantías</t>
  </si>
  <si>
    <t>Juzgado 001 Penal Municipal para Adolescentes con Función de Control de Garantías de Arauca</t>
  </si>
  <si>
    <t>Juzgado 002 Penal Municipal para Adolescentes con Función de Control de Garantías de Arauca</t>
  </si>
  <si>
    <t>Juzgado 001 Penal Municipal para Adolescentes con Función de Control de Garantías de Armenia</t>
  </si>
  <si>
    <t>Juzgado 002 Penal Municipal para Adolescentes con Función de Control de Garantías de Armenia</t>
  </si>
  <si>
    <t>Juzgado 003 Penal Municipal para Adolescentes con Función de Control de Garantías de Armenia</t>
  </si>
  <si>
    <t>Juzgado 002 Penal Municipal para Adolescentes con Función de Control de Garantías de Barranquilla</t>
  </si>
  <si>
    <t>Juzgado 003 Penal Municipal para Adolescentes con Función de Control de Garantías de Barranquilla</t>
  </si>
  <si>
    <t>Juzgado 002 Penal Municipal para Adolescentes con Función de Control de Garantías de Bogotá</t>
  </si>
  <si>
    <t>Juzgado 003 Penal Municipal para Adolescentes con Función de Control de Garantías de Bogotá</t>
  </si>
  <si>
    <t>Juzgado 004 Penal Municipal para Adolescentes con Función de Control de Garantías de Bogotá</t>
  </si>
  <si>
    <t>Juzgado 005 Penal Municipal para Adolescentes con Función de Control de Garantías de Bogotá</t>
  </si>
  <si>
    <t>Juzgado 007 Penal Municipal para Adolescentes con Función de Control de Garantías de Bogotá</t>
  </si>
  <si>
    <t>Juzgado 008 Penal Municipal para Adolescentes con Función de Control de Garantías de Bogotá</t>
  </si>
  <si>
    <t>Juzgado 009 Penal Municipal para Adolescentes con Función de Control de Garantías de Bogotá</t>
  </si>
  <si>
    <t>Juzgado 010 Penal Municipal para Adolescentes con Función de Control de Garantías de Bogotá</t>
  </si>
  <si>
    <t>Juzgado 002 Penal Municipal para Adolescentes con Función de Control de Garantías de Bucaramanga</t>
  </si>
  <si>
    <t>Juzgado 003 Penal Municipal para Adolescentes con Función de Control de Garantías de Bucaramanga</t>
  </si>
  <si>
    <t>Juzgado 004 Penal Municipal para Adolescentes con Función de Control de Garantías de Bucaramanga</t>
  </si>
  <si>
    <t>Juzgado 001 Penal Municipal para Adolescentes con Función de Control de Garantías de Buga</t>
  </si>
  <si>
    <t>Juzgado 001 Penal Municipal para Adolescentes con Función de Control de Garantías de Palmira</t>
  </si>
  <si>
    <t>Juzgado 001 Penal Municipal para Adolescentes con Función de Control de Garantías de Cali</t>
  </si>
  <si>
    <t>Juzgado 002 Penal Municipal para Adolescentes con Función de Control de Garantías de Cali</t>
  </si>
  <si>
    <t>Juzgado 003 Penal Municipal para Adolescentes con Función de Control de Garantías de Cali</t>
  </si>
  <si>
    <t>Juzgado 004 Penal Municipal para Adolescentes con Función de Control de Garantías de Cali</t>
  </si>
  <si>
    <t>Juzgado 005 Penal Municipal para Adolescentes con Función de Control de Garantías de Cali</t>
  </si>
  <si>
    <t>Juzgado 006 Penal Municipal para Adolescentes con Función de Control de Garantías de Cali</t>
  </si>
  <si>
    <t>Juzgado 003 Penal Municipal para Adolescentes con Función de Control de Garantías de Cartagena</t>
  </si>
  <si>
    <t>Juzgado 004 Penal Municipal para Adolescentes con Función de Control de Garantías de Cartagena</t>
  </si>
  <si>
    <t>Juzgado 005 Penal Municipal para Adolescentes con Función de Control de Garantías de Cartagena</t>
  </si>
  <si>
    <t>Juzgado 001 Penal Municipal para Adolescentes con Función de Control de Garantías de Cúcuta</t>
  </si>
  <si>
    <t>Juzgado 002 Penal Municipal para Adolescentes con Función de Control de Garantías de Cúcuta</t>
  </si>
  <si>
    <t>Juzgado 003 Penal Municipal para Adolescentes con Función de Control de Garantías de Cúcuta</t>
  </si>
  <si>
    <t>Juzgado 001 Penal Municipal para Adolescentes con Función de Control de Garantías de Ibagué</t>
  </si>
  <si>
    <t>Juzgado 002 Penal Municipal para Adolescentes con Función de Control de Garantías de Ibagué</t>
  </si>
  <si>
    <t>Juzgado 003 Penal Municipal para Adolescentes con Función de Control de Garantías de Ibagué</t>
  </si>
  <si>
    <t>Juzgado 001 Penal Municipal para Adolescentes con Función de Control de Garantías de Manizales</t>
  </si>
  <si>
    <t>Juzgado 002 Penal Municipal para Adolescentes con Función de Control de Garantías de Manizales</t>
  </si>
  <si>
    <t>Juzgado 003 Penal Municipal para Adolescentes con Función de Control de Garantías de Manizales</t>
  </si>
  <si>
    <t>Juzgado 001 Penal Municipal para Adolescentes con Función de Control de Garantías de Medellín</t>
  </si>
  <si>
    <t>Juzgado 004 Penal Municipal para Adolescentes con Función de Control de Garantías de Medellín</t>
  </si>
  <si>
    <t>Juzgado 005 Penal Municipal para Adolescentes con Función de Control de Garantías de Medellín</t>
  </si>
  <si>
    <t>Juzgado 006 Penal Municipal para Adolescentes con Función de Control de Garantías de Medellín</t>
  </si>
  <si>
    <t>Juzgado 001 Penal Municipal para Adolescentes con Función de Control de Garantías de Montería</t>
  </si>
  <si>
    <t>Juzgado 002 Penal Municipal para Adolescentes con Función de Control de Garantías de Montería</t>
  </si>
  <si>
    <t>Juzgado 003 Penal Municipal para Adolescentes con Función de Control de Garantías de Montería</t>
  </si>
  <si>
    <t>Juzgado 001 Penal Municipal para Adolescentes con Función de Control de Garantías de Neiva</t>
  </si>
  <si>
    <t>Juzgado 002 Penal Municipal para Adolescentes con Función de Control de Garantías de Neiva</t>
  </si>
  <si>
    <t>Juzgado 003 Penal Municipal para Adolescentes con Función de Control de Garantías de Neiva</t>
  </si>
  <si>
    <t>Juzgado 001 Penal Municipal para Adolescentes con Función de Control de Garantías de Pasto</t>
  </si>
  <si>
    <t>Juzgado 002 Penal Municipal para Adolescentes con Función de Control de Garantías de Pasto</t>
  </si>
  <si>
    <t>Juzgado 003 Penal Municipal para Adolescentes con Función de Control de Garantías de Pasto</t>
  </si>
  <si>
    <t>Juzgado 001 Penal Municipal para Adolescentes con Función de Control de Garantías de Tumaco</t>
  </si>
  <si>
    <t>Juzgado 002 Penal Municipal para Adolescentes con Función de Control de Garantías de Tumaco</t>
  </si>
  <si>
    <t>Juzgado 001 Penal Municipal para Adolescentes con Función de Control de Garantías de Pereira</t>
  </si>
  <si>
    <t>Juzgado 002 Penal Municipal para Adolescentes con Función de Control de Garantías de Pereira</t>
  </si>
  <si>
    <t>Juzgado 003 Penal Municipal para Adolescentes con Función de Control de Garantías de Pereira</t>
  </si>
  <si>
    <t>Juzgado 001 Penal Municipal para Adolescentes con Función de Control de Garantías de Popayán</t>
  </si>
  <si>
    <t>Juzgado 002 Penal Municipal para Adolescentes con Función de Control de Garantías de Popayán</t>
  </si>
  <si>
    <t>Juzgado 003 Penal Municipal para Adolescentes con Función de Control de Garantías de Popayán</t>
  </si>
  <si>
    <t>Juzgado 001 Penal Municipal para Adolescentes con Función de Control de Garantías de Quibdó</t>
  </si>
  <si>
    <t>Juzgado 002 Penal Municipal para Adolescentes con Función de Control de Garantías de Quibdó</t>
  </si>
  <si>
    <t>Juzgado 002 Penal Municipal para Adolescentes con Función de Control de Garantías de Riohacha</t>
  </si>
  <si>
    <t>Juzgado 001 Penal Municipal para Adolescentes con Función de Control de Garantías de San Gil</t>
  </si>
  <si>
    <t>Juzgado 002 Penal Municipal para Adolescentes con Función de Control de Garantías de San Gil</t>
  </si>
  <si>
    <t>Juzgado 001 Penal Municipal para Adolescentes con Función de Control de Garantías de Santa Marta</t>
  </si>
  <si>
    <t>Juzgado 002 Penal Municipal para Adolescentes con Función de Control de Garantías de Santa Marta</t>
  </si>
  <si>
    <t>Juzgado 003 Penal Municipal para Adolescentes con Función de Control de Garantías de Santa Marta</t>
  </si>
  <si>
    <t>Juzgado 001 Penal Municipal para Adolescentes con Función de Control de Garantías de Sogamoso</t>
  </si>
  <si>
    <t>Juzgado 002 Penal Municipal para Adolescentes con Función de Control de Garantías de Sogamoso</t>
  </si>
  <si>
    <t>Juzgado 001 Penal Municipal para Adolescentes con Función de Control de Garantías de Sincelejo</t>
  </si>
  <si>
    <t>Juzgado 002 Penal Municipal para Adolescentes con Función de Control de Garantías de Sincelejo</t>
  </si>
  <si>
    <t>Juzgado 001 Penal Municipal para Adolescentes con Función de Control de Garantías de Tunja</t>
  </si>
  <si>
    <t>Juzgado 002 Penal Municipal para Adolescentes con Función de Control de Garantías de Tunja</t>
  </si>
  <si>
    <t>Juzgado 003 Penal Municipal para Adolescentes con Función de Control de Garantías de Tunja</t>
  </si>
  <si>
    <t>Juzgado 001 Penal Municipal para Adolescentes con Función de Control de Garantías de Valledupar</t>
  </si>
  <si>
    <t>Juzgado 002 Penal Municipal para Adolescentes con Función de Control de Garantías de Valledupar</t>
  </si>
  <si>
    <t>Juzgado 003 Penal Municipal para Adolescentes con Función de Control de Garantías de Valledupar</t>
  </si>
  <si>
    <t>Juzgado 001 Penal Municipal para Adolescentes con Función de Control de Garantías de Villavicencio</t>
  </si>
  <si>
    <t>Juzgado 002 Penal Municipal para Adolescentes con Función de Control de Garantías de Villavicencio</t>
  </si>
  <si>
    <t>Juzgado 002 Penal Municipal para Adolescentes con Función de Control de Garantías de Yopal</t>
  </si>
  <si>
    <t>Juzgado 001 Penal Municipal para Adolescentes con Función de Control de Garantías de San Andrés</t>
  </si>
  <si>
    <t>Penal Para Adolescentes con Función de Control de Garantías</t>
  </si>
  <si>
    <t>Juzgado 001 Penal Municipal para Adolescentes con Función de Control de Garantías de Yopal</t>
  </si>
  <si>
    <t>Juzgado 003 Penal Municipal para Adolescentes con Función de Control de Garantías de Sincelejo</t>
  </si>
  <si>
    <t>Juzgado 003 Penal Municipal para Adolescentes con Función de Control de Garantías de Riohacha</t>
  </si>
  <si>
    <t>Juzgado 002 Penal Municipal para Adolescentes con Función de Control de Garantías de Medellín</t>
  </si>
  <si>
    <t>Juzgado 003 Penal Municipal para Adolescentes con Función de Control de Garantías de Medellín</t>
  </si>
  <si>
    <t>Promedio mensual</t>
  </si>
  <si>
    <t>La información presentada no incluye las tutelas e impugnaciones reportadas en la sección que no corresponde.</t>
  </si>
  <si>
    <t>Promedio general</t>
  </si>
  <si>
    <t>Extinción de Dominio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</si>
</sst>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9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165" fontId="3" fillId="2" borderId="0" xfId="1" applyNumberFormat="1" applyFont="1" applyFill="1" applyAlignment="1">
      <alignment wrapText="1"/>
    </xf>
    <xf numFmtId="165" fontId="3" fillId="2" borderId="0" xfId="1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5" fontId="0" fillId="2" borderId="0" xfId="1" applyNumberFormat="1" applyFont="1" applyFill="1" applyAlignment="1">
      <alignment wrapText="1"/>
    </xf>
    <xf numFmtId="165" fontId="0" fillId="2" borderId="0" xfId="1" applyNumberFormat="1" applyFont="1" applyFill="1"/>
    <xf numFmtId="0" fontId="2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3" fontId="0" fillId="4" borderId="1" xfId="0" applyNumberFormat="1" applyFill="1" applyBorder="1"/>
    <xf numFmtId="9" fontId="0" fillId="0" borderId="1" xfId="2" applyFont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3" fontId="2" fillId="9" borderId="2" xfId="0" applyNumberFormat="1" applyFont="1" applyFill="1" applyBorder="1"/>
    <xf numFmtId="3" fontId="2" fillId="10" borderId="1" xfId="0" applyNumberFormat="1" applyFont="1" applyFill="1" applyBorder="1"/>
    <xf numFmtId="0" fontId="0" fillId="9" borderId="1" xfId="0" applyFont="1" applyFill="1" applyBorder="1"/>
    <xf numFmtId="9" fontId="2" fillId="9" borderId="1" xfId="2" applyFont="1" applyFill="1" applyBorder="1"/>
    <xf numFmtId="0" fontId="2" fillId="11" borderId="1" xfId="0" applyFont="1" applyFill="1" applyBorder="1"/>
    <xf numFmtId="3" fontId="2" fillId="11" borderId="1" xfId="0" applyNumberFormat="1" applyFont="1" applyFill="1" applyBorder="1"/>
    <xf numFmtId="3" fontId="2" fillId="11" borderId="2" xfId="0" applyNumberFormat="1" applyFont="1" applyFill="1" applyBorder="1"/>
    <xf numFmtId="9" fontId="2" fillId="12" borderId="1" xfId="2" applyFont="1" applyFill="1" applyBorder="1"/>
    <xf numFmtId="0" fontId="0" fillId="0" borderId="1" xfId="0" applyFont="1" applyBorder="1"/>
    <xf numFmtId="3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8" borderId="1" xfId="0" applyFont="1" applyFill="1" applyBorder="1"/>
    <xf numFmtId="3" fontId="10" fillId="8" borderId="1" xfId="0" applyNumberFormat="1" applyFont="1" applyFill="1" applyBorder="1"/>
    <xf numFmtId="3" fontId="10" fillId="8" borderId="2" xfId="0" applyNumberFormat="1" applyFont="1" applyFill="1" applyBorder="1"/>
    <xf numFmtId="9" fontId="10" fillId="14" borderId="1" xfId="2" applyFont="1" applyFill="1" applyBorder="1"/>
    <xf numFmtId="0" fontId="0" fillId="2" borderId="1" xfId="0" applyNumberFormat="1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2" borderId="1" xfId="0" applyFont="1" applyFill="1" applyBorder="1"/>
    <xf numFmtId="0" fontId="11" fillId="5" borderId="1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wrapText="1"/>
    </xf>
    <xf numFmtId="3" fontId="0" fillId="2" borderId="1" xfId="0" applyNumberFormat="1" applyFill="1" applyBorder="1"/>
    <xf numFmtId="3" fontId="0" fillId="2" borderId="2" xfId="0" applyNumberFormat="1" applyFill="1" applyBorder="1"/>
    <xf numFmtId="9" fontId="0" fillId="2" borderId="1" xfId="2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4" borderId="5" xfId="0" applyNumberFormat="1" applyFill="1" applyBorder="1"/>
    <xf numFmtId="0" fontId="2" fillId="15" borderId="1" xfId="0" applyFont="1" applyFill="1" applyBorder="1"/>
    <xf numFmtId="3" fontId="2" fillId="15" borderId="1" xfId="0" applyNumberFormat="1" applyFont="1" applyFill="1" applyBorder="1"/>
    <xf numFmtId="3" fontId="2" fillId="15" borderId="2" xfId="0" applyNumberFormat="1" applyFont="1" applyFill="1" applyBorder="1"/>
    <xf numFmtId="3" fontId="2" fillId="16" borderId="1" xfId="0" applyNumberFormat="1" applyFont="1" applyFill="1" applyBorder="1"/>
    <xf numFmtId="9" fontId="2" fillId="15" borderId="1" xfId="2" applyFont="1" applyFill="1" applyBorder="1"/>
    <xf numFmtId="0" fontId="0" fillId="0" borderId="0" xfId="0" applyAlignment="1">
      <alignment wrapText="1"/>
    </xf>
    <xf numFmtId="0" fontId="2" fillId="15" borderId="1" xfId="0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9" fillId="3" borderId="0" xfId="0" applyFont="1" applyFill="1" applyAlignment="1">
      <alignment vertical="justify"/>
    </xf>
    <xf numFmtId="0" fontId="2" fillId="0" borderId="1" xfId="0" applyFont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0" fillId="15" borderId="1" xfId="0" applyFont="1" applyFill="1" applyBorder="1" applyAlignment="1">
      <alignment wrapText="1"/>
    </xf>
    <xf numFmtId="0" fontId="2" fillId="0" borderId="5" xfId="0" applyFont="1" applyBorder="1"/>
    <xf numFmtId="0" fontId="2" fillId="9" borderId="7" xfId="0" applyFont="1" applyFill="1" applyBorder="1"/>
    <xf numFmtId="3" fontId="2" fillId="9" borderId="7" xfId="0" applyNumberFormat="1" applyFont="1" applyFill="1" applyBorder="1"/>
    <xf numFmtId="3" fontId="2" fillId="9" borderId="8" xfId="0" applyNumberFormat="1" applyFont="1" applyFill="1" applyBorder="1"/>
    <xf numFmtId="3" fontId="2" fillId="10" borderId="7" xfId="0" applyNumberFormat="1" applyFont="1" applyFill="1" applyBorder="1"/>
    <xf numFmtId="0" fontId="10" fillId="17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7" fillId="8" borderId="1" xfId="0" applyFont="1" applyFill="1" applyBorder="1" applyAlignment="1">
      <alignment horizontal="center" vertical="center" wrapText="1"/>
    </xf>
    <xf numFmtId="3" fontId="17" fillId="8" borderId="1" xfId="0" applyNumberFormat="1" applyFont="1" applyFill="1" applyBorder="1" applyAlignment="1">
      <alignment horizontal="center" vertical="center" wrapText="1"/>
    </xf>
    <xf numFmtId="3" fontId="17" fillId="8" borderId="2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3" fontId="16" fillId="0" borderId="1" xfId="0" applyNumberFormat="1" applyFont="1" applyBorder="1"/>
    <xf numFmtId="3" fontId="16" fillId="0" borderId="2" xfId="0" applyNumberFormat="1" applyFont="1" applyBorder="1"/>
    <xf numFmtId="3" fontId="16" fillId="4" borderId="1" xfId="0" applyNumberFormat="1" applyFont="1" applyFill="1" applyBorder="1"/>
    <xf numFmtId="9" fontId="16" fillId="0" borderId="1" xfId="2" applyFont="1" applyBorder="1"/>
    <xf numFmtId="0" fontId="18" fillId="15" borderId="1" xfId="0" applyFont="1" applyFill="1" applyBorder="1"/>
    <xf numFmtId="0" fontId="18" fillId="15" borderId="1" xfId="0" applyFont="1" applyFill="1" applyBorder="1" applyAlignment="1">
      <alignment wrapText="1"/>
    </xf>
    <xf numFmtId="3" fontId="18" fillId="15" borderId="1" xfId="0" applyNumberFormat="1" applyFont="1" applyFill="1" applyBorder="1"/>
    <xf numFmtId="3" fontId="18" fillId="15" borderId="2" xfId="0" applyNumberFormat="1" applyFont="1" applyFill="1" applyBorder="1"/>
    <xf numFmtId="3" fontId="18" fillId="16" borderId="1" xfId="0" applyNumberFormat="1" applyFont="1" applyFill="1" applyBorder="1"/>
    <xf numFmtId="9" fontId="18" fillId="15" borderId="1" xfId="2" applyFont="1" applyFill="1" applyBorder="1"/>
    <xf numFmtId="0" fontId="18" fillId="9" borderId="1" xfId="0" applyFont="1" applyFill="1" applyBorder="1"/>
    <xf numFmtId="0" fontId="16" fillId="9" borderId="1" xfId="0" applyFont="1" applyFill="1" applyBorder="1" applyAlignment="1">
      <alignment wrapText="1"/>
    </xf>
    <xf numFmtId="0" fontId="18" fillId="9" borderId="1" xfId="0" applyFont="1" applyFill="1" applyBorder="1" applyAlignment="1">
      <alignment wrapText="1"/>
    </xf>
    <xf numFmtId="3" fontId="18" fillId="9" borderId="1" xfId="0" applyNumberFormat="1" applyFont="1" applyFill="1" applyBorder="1"/>
    <xf numFmtId="3" fontId="18" fillId="9" borderId="2" xfId="0" applyNumberFormat="1" applyFont="1" applyFill="1" applyBorder="1"/>
    <xf numFmtId="3" fontId="18" fillId="10" borderId="1" xfId="0" applyNumberFormat="1" applyFont="1" applyFill="1" applyBorder="1"/>
    <xf numFmtId="9" fontId="18" fillId="9" borderId="1" xfId="2" applyFont="1" applyFill="1" applyBorder="1"/>
    <xf numFmtId="3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5" xfId="0" applyFont="1" applyBorder="1"/>
    <xf numFmtId="0" fontId="16" fillId="0" borderId="5" xfId="0" applyFont="1" applyBorder="1" applyAlignment="1">
      <alignment wrapText="1"/>
    </xf>
    <xf numFmtId="3" fontId="16" fillId="0" borderId="5" xfId="0" applyNumberFormat="1" applyFont="1" applyBorder="1"/>
    <xf numFmtId="3" fontId="16" fillId="0" borderId="6" xfId="0" applyNumberFormat="1" applyFont="1" applyBorder="1"/>
    <xf numFmtId="3" fontId="16" fillId="4" borderId="5" xfId="0" applyNumberFormat="1" applyFont="1" applyFill="1" applyBorder="1"/>
    <xf numFmtId="9" fontId="16" fillId="9" borderId="1" xfId="2" applyFont="1" applyFill="1" applyBorder="1"/>
    <xf numFmtId="0" fontId="18" fillId="0" borderId="7" xfId="0" applyFont="1" applyBorder="1"/>
    <xf numFmtId="0" fontId="18" fillId="0" borderId="7" xfId="0" applyFont="1" applyBorder="1" applyAlignment="1">
      <alignment wrapText="1"/>
    </xf>
    <xf numFmtId="0" fontId="16" fillId="0" borderId="7" xfId="0" applyFont="1" applyBorder="1" applyAlignment="1">
      <alignment wrapText="1"/>
    </xf>
    <xf numFmtId="3" fontId="16" fillId="0" borderId="7" xfId="0" applyNumberFormat="1" applyFont="1" applyBorder="1"/>
    <xf numFmtId="3" fontId="16" fillId="0" borderId="8" xfId="0" applyNumberFormat="1" applyFont="1" applyBorder="1"/>
    <xf numFmtId="3" fontId="16" fillId="4" borderId="7" xfId="0" applyNumberFormat="1" applyFont="1" applyFill="1" applyBorder="1"/>
    <xf numFmtId="0" fontId="18" fillId="11" borderId="1" xfId="0" applyFont="1" applyFill="1" applyBorder="1"/>
    <xf numFmtId="0" fontId="18" fillId="11" borderId="1" xfId="0" applyFont="1" applyFill="1" applyBorder="1" applyAlignment="1">
      <alignment wrapText="1"/>
    </xf>
    <xf numFmtId="3" fontId="18" fillId="11" borderId="1" xfId="0" applyNumberFormat="1" applyFont="1" applyFill="1" applyBorder="1"/>
    <xf numFmtId="3" fontId="18" fillId="11" borderId="2" xfId="0" applyNumberFormat="1" applyFont="1" applyFill="1" applyBorder="1"/>
    <xf numFmtId="9" fontId="18" fillId="12" borderId="1" xfId="2" applyFont="1" applyFill="1" applyBorder="1"/>
    <xf numFmtId="0" fontId="19" fillId="9" borderId="1" xfId="0" applyFont="1" applyFill="1" applyBorder="1"/>
    <xf numFmtId="0" fontId="20" fillId="9" borderId="1" xfId="0" applyFont="1" applyFill="1" applyBorder="1"/>
    <xf numFmtId="0" fontId="20" fillId="9" borderId="1" xfId="0" applyFont="1" applyFill="1" applyBorder="1" applyAlignment="1">
      <alignment wrapText="1"/>
    </xf>
    <xf numFmtId="3" fontId="19" fillId="9" borderId="1" xfId="0" applyNumberFormat="1" applyFont="1" applyFill="1" applyBorder="1"/>
    <xf numFmtId="3" fontId="19" fillId="9" borderId="2" xfId="0" applyNumberFormat="1" applyFont="1" applyFill="1" applyBorder="1"/>
    <xf numFmtId="3" fontId="19" fillId="10" borderId="1" xfId="0" applyNumberFormat="1" applyFont="1" applyFill="1" applyBorder="1"/>
    <xf numFmtId="9" fontId="19" fillId="9" borderId="1" xfId="2" applyFont="1" applyFill="1" applyBorder="1"/>
    <xf numFmtId="0" fontId="16" fillId="9" borderId="1" xfId="0" applyFont="1" applyFill="1" applyBorder="1"/>
    <xf numFmtId="0" fontId="20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3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2" fillId="8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3" fontId="22" fillId="8" borderId="2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3" fontId="21" fillId="0" borderId="1" xfId="0" applyNumberFormat="1" applyFont="1" applyBorder="1"/>
    <xf numFmtId="3" fontId="21" fillId="0" borderId="2" xfId="0" applyNumberFormat="1" applyFont="1" applyBorder="1"/>
    <xf numFmtId="3" fontId="21" fillId="4" borderId="1" xfId="0" applyNumberFormat="1" applyFont="1" applyFill="1" applyBorder="1"/>
    <xf numFmtId="9" fontId="21" fillId="0" borderId="1" xfId="2" applyFont="1" applyBorder="1"/>
    <xf numFmtId="0" fontId="23" fillId="9" borderId="1" xfId="0" applyFont="1" applyFill="1" applyBorder="1"/>
    <xf numFmtId="0" fontId="21" fillId="9" borderId="1" xfId="0" applyFont="1" applyFill="1" applyBorder="1" applyAlignment="1">
      <alignment wrapText="1"/>
    </xf>
    <xf numFmtId="0" fontId="23" fillId="9" borderId="1" xfId="0" applyFont="1" applyFill="1" applyBorder="1" applyAlignment="1">
      <alignment wrapText="1"/>
    </xf>
    <xf numFmtId="3" fontId="23" fillId="9" borderId="1" xfId="0" applyNumberFormat="1" applyFont="1" applyFill="1" applyBorder="1"/>
    <xf numFmtId="3" fontId="23" fillId="9" borderId="2" xfId="0" applyNumberFormat="1" applyFont="1" applyFill="1" applyBorder="1"/>
    <xf numFmtId="3" fontId="23" fillId="10" borderId="1" xfId="0" applyNumberFormat="1" applyFont="1" applyFill="1" applyBorder="1"/>
    <xf numFmtId="9" fontId="23" fillId="9" borderId="1" xfId="2" applyFont="1" applyFill="1" applyBorder="1"/>
    <xf numFmtId="3" fontId="2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23" fillId="11" borderId="1" xfId="0" applyFont="1" applyFill="1" applyBorder="1"/>
    <xf numFmtId="0" fontId="23" fillId="11" borderId="1" xfId="0" applyFont="1" applyFill="1" applyBorder="1" applyAlignment="1">
      <alignment wrapText="1"/>
    </xf>
    <xf numFmtId="3" fontId="23" fillId="11" borderId="1" xfId="0" applyNumberFormat="1" applyFont="1" applyFill="1" applyBorder="1"/>
    <xf numFmtId="3" fontId="23" fillId="11" borderId="2" xfId="0" applyNumberFormat="1" applyFont="1" applyFill="1" applyBorder="1"/>
    <xf numFmtId="9" fontId="23" fillId="12" borderId="1" xfId="2" applyFont="1" applyFill="1" applyBorder="1"/>
    <xf numFmtId="0" fontId="23" fillId="15" borderId="1" xfId="0" applyFont="1" applyFill="1" applyBorder="1"/>
    <xf numFmtId="0" fontId="23" fillId="15" borderId="1" xfId="0" applyFont="1" applyFill="1" applyBorder="1" applyAlignment="1">
      <alignment wrapText="1"/>
    </xf>
    <xf numFmtId="3" fontId="23" fillId="15" borderId="1" xfId="0" applyNumberFormat="1" applyFont="1" applyFill="1" applyBorder="1"/>
    <xf numFmtId="3" fontId="23" fillId="15" borderId="2" xfId="0" applyNumberFormat="1" applyFont="1" applyFill="1" applyBorder="1"/>
    <xf numFmtId="3" fontId="23" fillId="16" borderId="1" xfId="0" applyNumberFormat="1" applyFont="1" applyFill="1" applyBorder="1"/>
    <xf numFmtId="9" fontId="23" fillId="15" borderId="1" xfId="2" applyFont="1" applyFill="1" applyBorder="1"/>
    <xf numFmtId="0" fontId="16" fillId="2" borderId="1" xfId="0" applyFont="1" applyFill="1" applyBorder="1" applyAlignment="1">
      <alignment wrapText="1"/>
    </xf>
    <xf numFmtId="3" fontId="18" fillId="9" borderId="1" xfId="0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3" fontId="22" fillId="7" borderId="1" xfId="0" applyNumberFormat="1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0" fillId="0" borderId="5" xfId="0" applyFont="1" applyBorder="1"/>
    <xf numFmtId="3" fontId="22" fillId="7" borderId="2" xfId="0" applyNumberFormat="1" applyFont="1" applyFill="1" applyBorder="1" applyAlignment="1">
      <alignment horizontal="center" vertical="center" wrapText="1"/>
    </xf>
    <xf numFmtId="3" fontId="22" fillId="7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justify"/>
    </xf>
    <xf numFmtId="0" fontId="9" fillId="3" borderId="0" xfId="0" applyFont="1" applyFill="1" applyAlignment="1">
      <alignment horizontal="left" vertical="justify" wrapText="1"/>
    </xf>
    <xf numFmtId="0" fontId="13" fillId="2" borderId="0" xfId="3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5" fillId="0" borderId="0" xfId="0" applyNumberFormat="1" applyFont="1" applyAlignment="1">
      <alignment horizontal="left" vertical="justify" wrapText="1"/>
    </xf>
    <xf numFmtId="0" fontId="22" fillId="7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69056</xdr:rowOff>
    </xdr:from>
    <xdr:to>
      <xdr:col>2</xdr:col>
      <xdr:colOff>561975</xdr:colOff>
      <xdr:row>3</xdr:row>
      <xdr:rowOff>97631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69056"/>
          <a:ext cx="1676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47625</xdr:rowOff>
    </xdr:from>
    <xdr:to>
      <xdr:col>2</xdr:col>
      <xdr:colOff>0</xdr:colOff>
      <xdr:row>3</xdr:row>
      <xdr:rowOff>95250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47625"/>
          <a:ext cx="2114549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2</xdr:col>
      <xdr:colOff>0</xdr:colOff>
      <xdr:row>4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14300"/>
          <a:ext cx="1952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28575</xdr:rowOff>
    </xdr:from>
    <xdr:to>
      <xdr:col>2</xdr:col>
      <xdr:colOff>0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5"/>
          <a:ext cx="2114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28575</xdr:rowOff>
    </xdr:from>
    <xdr:to>
      <xdr:col>2</xdr:col>
      <xdr:colOff>0</xdr:colOff>
      <xdr:row>3</xdr:row>
      <xdr:rowOff>104775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8575"/>
          <a:ext cx="2276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59869</xdr:colOff>
      <xdr:row>0</xdr:row>
      <xdr:rowOff>97972</xdr:rowOff>
    </xdr:from>
    <xdr:to>
      <xdr:col>2</xdr:col>
      <xdr:colOff>742949</xdr:colOff>
      <xdr:row>3</xdr:row>
      <xdr:rowOff>183697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69" y="97972"/>
          <a:ext cx="212135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117022</xdr:rowOff>
    </xdr:from>
    <xdr:to>
      <xdr:col>2</xdr:col>
      <xdr:colOff>238125</xdr:colOff>
      <xdr:row>4</xdr:row>
      <xdr:rowOff>12247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117022"/>
          <a:ext cx="210502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31297</xdr:rowOff>
    </xdr:from>
    <xdr:to>
      <xdr:col>1</xdr:col>
      <xdr:colOff>1295400</xdr:colOff>
      <xdr:row>3</xdr:row>
      <xdr:rowOff>117022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1297"/>
          <a:ext cx="20002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0</xdr:row>
      <xdr:rowOff>88447</xdr:rowOff>
    </xdr:from>
    <xdr:to>
      <xdr:col>2</xdr:col>
      <xdr:colOff>257174</xdr:colOff>
      <xdr:row>3</xdr:row>
      <xdr:rowOff>174172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4" y="88447"/>
          <a:ext cx="2162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31297</xdr:rowOff>
    </xdr:from>
    <xdr:to>
      <xdr:col>2</xdr:col>
      <xdr:colOff>0</xdr:colOff>
      <xdr:row>3</xdr:row>
      <xdr:rowOff>117022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31297"/>
          <a:ext cx="23621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0</xdr:row>
      <xdr:rowOff>30956</xdr:rowOff>
    </xdr:from>
    <xdr:to>
      <xdr:col>2</xdr:col>
      <xdr:colOff>438150</xdr:colOff>
      <xdr:row>2</xdr:row>
      <xdr:rowOff>123825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1" y="30956"/>
          <a:ext cx="1866899" cy="473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431007</xdr:colOff>
      <xdr:row>0</xdr:row>
      <xdr:rowOff>154781</xdr:rowOff>
    </xdr:from>
    <xdr:to>
      <xdr:col>2</xdr:col>
      <xdr:colOff>0</xdr:colOff>
      <xdr:row>3</xdr:row>
      <xdr:rowOff>171450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1007" y="154781"/>
          <a:ext cx="2038540" cy="588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97632</xdr:colOff>
      <xdr:row>0</xdr:row>
      <xdr:rowOff>88106</xdr:rowOff>
    </xdr:from>
    <xdr:to>
      <xdr:col>1</xdr:col>
      <xdr:colOff>990600</xdr:colOff>
      <xdr:row>3</xdr:row>
      <xdr:rowOff>95250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632" y="88106"/>
          <a:ext cx="1654968" cy="578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88107</xdr:colOff>
      <xdr:row>0</xdr:row>
      <xdr:rowOff>78581</xdr:rowOff>
    </xdr:from>
    <xdr:to>
      <xdr:col>2</xdr:col>
      <xdr:colOff>0</xdr:colOff>
      <xdr:row>3</xdr:row>
      <xdr:rowOff>114300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7" y="78581"/>
          <a:ext cx="2207418" cy="607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95250</xdr:rowOff>
    </xdr:from>
    <xdr:to>
      <xdr:col>2</xdr:col>
      <xdr:colOff>0</xdr:colOff>
      <xdr:row>3</xdr:row>
      <xdr:rowOff>108291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95250"/>
          <a:ext cx="2419350" cy="584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302420</xdr:colOff>
      <xdr:row>0</xdr:row>
      <xdr:rowOff>69056</xdr:rowOff>
    </xdr:from>
    <xdr:to>
      <xdr:col>2</xdr:col>
      <xdr:colOff>342900</xdr:colOff>
      <xdr:row>3</xdr:row>
      <xdr:rowOff>133350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420" y="69056"/>
          <a:ext cx="2078830" cy="635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76200</xdr:rowOff>
    </xdr:from>
    <xdr:to>
      <xdr:col>2</xdr:col>
      <xdr:colOff>152400</xdr:colOff>
      <xdr:row>3</xdr:row>
      <xdr:rowOff>38869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1" y="76200"/>
          <a:ext cx="2143124" cy="534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2</xdr:col>
      <xdr:colOff>0</xdr:colOff>
      <xdr:row>3</xdr:row>
      <xdr:rowOff>66675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76200"/>
          <a:ext cx="237668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showGridLines="0" tabSelected="1" zoomScaleNormal="100" workbookViewId="0">
      <pane ySplit="14" topLeftCell="A216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12.7109375" customWidth="1"/>
    <col min="2" max="2" width="10.5703125" customWidth="1"/>
    <col min="3" max="3" width="32.5703125" style="55" customWidth="1"/>
    <col min="4" max="4" width="8.85546875" customWidth="1"/>
    <col min="5" max="5" width="9.5703125" customWidth="1"/>
    <col min="6" max="6" width="11" customWidth="1"/>
    <col min="7" max="7" width="8.85546875" customWidth="1"/>
    <col min="8" max="9" width="10.5703125" customWidth="1"/>
    <col min="10" max="10" width="10.140625" customWidth="1"/>
    <col min="12" max="12" width="10.140625" customWidth="1"/>
    <col min="13" max="13" width="11.85546875" customWidth="1"/>
  </cols>
  <sheetData>
    <row r="1" spans="1:14" x14ac:dyDescent="0.25">
      <c r="A1" s="1"/>
      <c r="B1" s="2"/>
      <c r="C1" s="3"/>
      <c r="D1" s="4"/>
    </row>
    <row r="2" spans="1:14" x14ac:dyDescent="0.25">
      <c r="A2" s="1"/>
      <c r="B2" s="2"/>
      <c r="C2" s="3"/>
      <c r="F2" s="5" t="s">
        <v>0</v>
      </c>
    </row>
    <row r="3" spans="1:14" x14ac:dyDescent="0.25">
      <c r="A3" s="1"/>
      <c r="B3" s="2"/>
      <c r="C3" s="3"/>
      <c r="F3" s="6" t="s">
        <v>1</v>
      </c>
    </row>
    <row r="4" spans="1:14" x14ac:dyDescent="0.25">
      <c r="A4" s="7"/>
      <c r="B4" s="2"/>
      <c r="C4" s="3"/>
      <c r="D4" s="4"/>
    </row>
    <row r="5" spans="1:14" x14ac:dyDescent="0.25">
      <c r="A5" s="8" t="s">
        <v>7</v>
      </c>
      <c r="B5" s="2"/>
      <c r="C5" s="3"/>
      <c r="D5" s="4"/>
    </row>
    <row r="6" spans="1:14" x14ac:dyDescent="0.25">
      <c r="A6" s="9" t="s">
        <v>2</v>
      </c>
      <c r="B6" s="2"/>
      <c r="C6" s="3"/>
      <c r="D6" s="4"/>
    </row>
    <row r="7" spans="1:14" ht="15.75" x14ac:dyDescent="0.25">
      <c r="A7" s="9" t="s">
        <v>3</v>
      </c>
      <c r="B7" s="2"/>
      <c r="C7" s="3"/>
      <c r="D7" s="4"/>
    </row>
    <row r="8" spans="1:14" ht="15.75" x14ac:dyDescent="0.25">
      <c r="A8" s="9" t="s">
        <v>4</v>
      </c>
      <c r="B8" s="2"/>
      <c r="C8" s="3"/>
      <c r="D8" s="4"/>
    </row>
    <row r="9" spans="1:14" x14ac:dyDescent="0.25">
      <c r="A9" s="9" t="s">
        <v>5</v>
      </c>
      <c r="B9" s="10"/>
      <c r="C9" s="11"/>
      <c r="D9" s="12"/>
    </row>
    <row r="10" spans="1:14" x14ac:dyDescent="0.25">
      <c r="A10" s="171" t="s">
        <v>1594</v>
      </c>
      <c r="B10" s="10"/>
      <c r="C10" s="11"/>
      <c r="D10" s="12"/>
    </row>
    <row r="11" spans="1:14" x14ac:dyDescent="0.25">
      <c r="A11" s="9"/>
      <c r="B11" s="10"/>
      <c r="C11" s="11"/>
      <c r="D11" s="12"/>
    </row>
    <row r="12" spans="1:14" ht="35.25" customHeight="1" x14ac:dyDescent="0.25">
      <c r="A12" s="177" t="s">
        <v>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1:14" ht="34.5" customHeight="1" x14ac:dyDescent="0.25">
      <c r="A13" s="131"/>
      <c r="B13" s="131"/>
      <c r="C13" s="132"/>
      <c r="D13" s="131"/>
      <c r="E13" s="131"/>
      <c r="F13" s="131"/>
      <c r="G13" s="131"/>
      <c r="H13" s="131"/>
      <c r="I13" s="131"/>
      <c r="J13" s="175" t="s">
        <v>201</v>
      </c>
      <c r="K13" s="176"/>
      <c r="L13" s="175" t="s">
        <v>202</v>
      </c>
      <c r="M13" s="176"/>
      <c r="N13" s="131"/>
    </row>
    <row r="14" spans="1:14" ht="48" x14ac:dyDescent="0.25">
      <c r="A14" s="133" t="s">
        <v>8</v>
      </c>
      <c r="B14" s="170" t="s">
        <v>9</v>
      </c>
      <c r="C14" s="133" t="s">
        <v>10</v>
      </c>
      <c r="D14" s="134" t="s">
        <v>195</v>
      </c>
      <c r="E14" s="134" t="s">
        <v>196</v>
      </c>
      <c r="F14" s="134" t="s">
        <v>197</v>
      </c>
      <c r="G14" s="134" t="s">
        <v>198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69" t="s">
        <v>194</v>
      </c>
    </row>
    <row r="15" spans="1:14" ht="30" x14ac:dyDescent="0.25">
      <c r="A15" s="13" t="s">
        <v>11</v>
      </c>
      <c r="B15" s="13" t="s">
        <v>12</v>
      </c>
      <c r="C15" s="40" t="s">
        <v>13</v>
      </c>
      <c r="D15" s="14">
        <v>6</v>
      </c>
      <c r="E15" s="14">
        <v>151</v>
      </c>
      <c r="F15" s="14">
        <v>25.166666666666668</v>
      </c>
      <c r="G15" s="14">
        <v>125</v>
      </c>
      <c r="H15" s="14">
        <v>20.833333333333332</v>
      </c>
      <c r="I15" s="15">
        <v>175</v>
      </c>
      <c r="J15" s="16">
        <v>10.5</v>
      </c>
      <c r="K15" s="16">
        <v>14.666666666666668</v>
      </c>
      <c r="L15" s="16">
        <v>10.666666666666668</v>
      </c>
      <c r="M15" s="16">
        <v>10.166666666666668</v>
      </c>
      <c r="N15" s="17">
        <f>+G15/E15</f>
        <v>0.82781456953642385</v>
      </c>
    </row>
    <row r="16" spans="1:14" ht="30" x14ac:dyDescent="0.25">
      <c r="A16" s="28" t="str">
        <f t="shared" ref="A16:A20" si="0">A15</f>
        <v>Antioquia</v>
      </c>
      <c r="B16" s="28" t="str">
        <f t="shared" ref="B16:B20" si="1">B15</f>
        <v>Penal</v>
      </c>
      <c r="C16" s="40" t="s">
        <v>14</v>
      </c>
      <c r="D16" s="14">
        <v>6</v>
      </c>
      <c r="E16" s="14">
        <v>157</v>
      </c>
      <c r="F16" s="14">
        <v>26.166666666666668</v>
      </c>
      <c r="G16" s="14">
        <v>131</v>
      </c>
      <c r="H16" s="14">
        <v>21.833333333333332</v>
      </c>
      <c r="I16" s="15">
        <v>103</v>
      </c>
      <c r="J16" s="16">
        <v>12</v>
      </c>
      <c r="K16" s="16">
        <v>14.166666666666666</v>
      </c>
      <c r="L16" s="16">
        <v>9.0000000000000018</v>
      </c>
      <c r="M16" s="16">
        <v>12.833333333333336</v>
      </c>
      <c r="N16" s="17">
        <f t="shared" ref="N16:N88" si="2">+G16/E16</f>
        <v>0.83439490445859876</v>
      </c>
    </row>
    <row r="17" spans="1:14" ht="30" x14ac:dyDescent="0.25">
      <c r="A17" s="28" t="str">
        <f t="shared" si="0"/>
        <v>Antioquia</v>
      </c>
      <c r="B17" s="28" t="str">
        <f t="shared" si="1"/>
        <v>Penal</v>
      </c>
      <c r="C17" s="40" t="s">
        <v>15</v>
      </c>
      <c r="D17" s="14">
        <v>6</v>
      </c>
      <c r="E17" s="14">
        <v>107</v>
      </c>
      <c r="F17" s="14">
        <v>17.833333333333332</v>
      </c>
      <c r="G17" s="14">
        <v>105</v>
      </c>
      <c r="H17" s="14">
        <v>17.5</v>
      </c>
      <c r="I17" s="15">
        <v>32</v>
      </c>
      <c r="J17" s="16">
        <v>4.666666666666667</v>
      </c>
      <c r="K17" s="16">
        <v>13.166666666666666</v>
      </c>
      <c r="L17" s="16">
        <v>5.333333333333333</v>
      </c>
      <c r="M17" s="16">
        <v>12.166666666666666</v>
      </c>
      <c r="N17" s="17">
        <f t="shared" si="2"/>
        <v>0.98130841121495327</v>
      </c>
    </row>
    <row r="18" spans="1:14" ht="30" x14ac:dyDescent="0.25">
      <c r="A18" s="28" t="str">
        <f t="shared" si="0"/>
        <v>Antioquia</v>
      </c>
      <c r="B18" s="28" t="str">
        <f t="shared" si="1"/>
        <v>Penal</v>
      </c>
      <c r="C18" s="40" t="s">
        <v>16</v>
      </c>
      <c r="D18" s="14">
        <v>6</v>
      </c>
      <c r="E18" s="14">
        <v>151</v>
      </c>
      <c r="F18" s="14">
        <v>25.166666666666668</v>
      </c>
      <c r="G18" s="14">
        <v>112</v>
      </c>
      <c r="H18" s="14">
        <v>18.666666666666668</v>
      </c>
      <c r="I18" s="15">
        <v>92</v>
      </c>
      <c r="J18" s="16">
        <v>10.666666666666664</v>
      </c>
      <c r="K18" s="16">
        <v>14.500000000000002</v>
      </c>
      <c r="L18" s="16">
        <v>10.166666666666666</v>
      </c>
      <c r="M18" s="16">
        <v>8.5000000000000018</v>
      </c>
      <c r="N18" s="17">
        <f t="shared" si="2"/>
        <v>0.74172185430463577</v>
      </c>
    </row>
    <row r="19" spans="1:14" ht="30" x14ac:dyDescent="0.25">
      <c r="A19" s="28" t="str">
        <f t="shared" si="0"/>
        <v>Antioquia</v>
      </c>
      <c r="B19" s="28" t="str">
        <f t="shared" si="1"/>
        <v>Penal</v>
      </c>
      <c r="C19" s="40" t="s">
        <v>17</v>
      </c>
      <c r="D19" s="14">
        <v>6</v>
      </c>
      <c r="E19" s="14">
        <v>153</v>
      </c>
      <c r="F19" s="14">
        <v>25.5</v>
      </c>
      <c r="G19" s="14">
        <v>153</v>
      </c>
      <c r="H19" s="14">
        <v>25.5</v>
      </c>
      <c r="I19" s="15">
        <v>44</v>
      </c>
      <c r="J19" s="16">
        <v>11.333333333333332</v>
      </c>
      <c r="K19" s="16">
        <v>14.166666666666666</v>
      </c>
      <c r="L19" s="16">
        <v>13.833333333333332</v>
      </c>
      <c r="M19" s="16">
        <v>11.666666666666666</v>
      </c>
      <c r="N19" s="17">
        <f t="shared" si="2"/>
        <v>1</v>
      </c>
    </row>
    <row r="20" spans="1:14" ht="30" x14ac:dyDescent="0.25">
      <c r="A20" s="28" t="str">
        <f t="shared" si="0"/>
        <v>Antioquia</v>
      </c>
      <c r="B20" s="28" t="str">
        <f t="shared" si="1"/>
        <v>Penal</v>
      </c>
      <c r="C20" s="40" t="s">
        <v>18</v>
      </c>
      <c r="D20" s="14">
        <v>6</v>
      </c>
      <c r="E20" s="14">
        <v>136</v>
      </c>
      <c r="F20" s="14">
        <v>22.666666666666668</v>
      </c>
      <c r="G20" s="14">
        <v>117</v>
      </c>
      <c r="H20" s="14">
        <v>19.5</v>
      </c>
      <c r="I20" s="15">
        <v>38</v>
      </c>
      <c r="J20" s="16">
        <v>9.8333333333333304</v>
      </c>
      <c r="K20" s="16">
        <v>12.833333333333332</v>
      </c>
      <c r="L20" s="16">
        <v>10.166666666666668</v>
      </c>
      <c r="M20" s="16">
        <v>9.3333333333333321</v>
      </c>
      <c r="N20" s="17">
        <f t="shared" si="2"/>
        <v>0.86029411764705888</v>
      </c>
    </row>
    <row r="21" spans="1:14" x14ac:dyDescent="0.25">
      <c r="A21" s="50" t="s">
        <v>1593</v>
      </c>
      <c r="B21" s="50"/>
      <c r="C21" s="56"/>
      <c r="D21" s="51"/>
      <c r="E21" s="51"/>
      <c r="F21" s="51">
        <v>24</v>
      </c>
      <c r="G21" s="51"/>
      <c r="H21" s="51">
        <v>21</v>
      </c>
      <c r="I21" s="52"/>
      <c r="J21" s="53">
        <v>10</v>
      </c>
      <c r="K21" s="53">
        <v>14</v>
      </c>
      <c r="L21" s="53">
        <v>10</v>
      </c>
      <c r="M21" s="53">
        <v>11</v>
      </c>
      <c r="N21" s="54"/>
    </row>
    <row r="22" spans="1:14" x14ac:dyDescent="0.25">
      <c r="A22" s="18" t="s">
        <v>19</v>
      </c>
      <c r="B22" s="22"/>
      <c r="C22" s="57"/>
      <c r="D22" s="19"/>
      <c r="E22" s="19">
        <v>855</v>
      </c>
      <c r="F22" s="19">
        <v>142.5</v>
      </c>
      <c r="G22" s="19">
        <v>743</v>
      </c>
      <c r="H22" s="19">
        <v>123.83333333333333</v>
      </c>
      <c r="I22" s="20">
        <v>484</v>
      </c>
      <c r="J22" s="21">
        <v>58.999999999999986</v>
      </c>
      <c r="K22" s="21">
        <v>83.5</v>
      </c>
      <c r="L22" s="21">
        <v>59.166666666666671</v>
      </c>
      <c r="M22" s="21">
        <v>64.666666666666671</v>
      </c>
      <c r="N22" s="23">
        <f t="shared" si="2"/>
        <v>0.86900584795321634</v>
      </c>
    </row>
    <row r="23" spans="1:14" ht="30" x14ac:dyDescent="0.25">
      <c r="A23" s="13" t="s">
        <v>20</v>
      </c>
      <c r="B23" s="13" t="s">
        <v>12</v>
      </c>
      <c r="C23" s="40" t="s">
        <v>21</v>
      </c>
      <c r="D23" s="14">
        <v>6</v>
      </c>
      <c r="E23" s="14">
        <v>85</v>
      </c>
      <c r="F23" s="14">
        <v>14.166666666666666</v>
      </c>
      <c r="G23" s="14">
        <v>66</v>
      </c>
      <c r="H23" s="14">
        <v>11</v>
      </c>
      <c r="I23" s="15">
        <v>109</v>
      </c>
      <c r="J23" s="16">
        <v>5.3333333333333339</v>
      </c>
      <c r="K23" s="16">
        <v>8.8333333333333321</v>
      </c>
      <c r="L23" s="16">
        <v>4.5</v>
      </c>
      <c r="M23" s="16">
        <v>6.5</v>
      </c>
      <c r="N23" s="17">
        <f t="shared" si="2"/>
        <v>0.77647058823529413</v>
      </c>
    </row>
    <row r="24" spans="1:14" x14ac:dyDescent="0.25">
      <c r="A24" s="28" t="str">
        <f t="shared" ref="A24:A25" si="3">A23</f>
        <v>Armenia</v>
      </c>
      <c r="B24" s="28" t="str">
        <f t="shared" ref="B24:B25" si="4">B23</f>
        <v>Penal</v>
      </c>
      <c r="C24" s="40"/>
      <c r="D24" s="14">
        <v>6</v>
      </c>
      <c r="E24" s="14">
        <v>97</v>
      </c>
      <c r="F24" s="14">
        <v>16.166666666666668</v>
      </c>
      <c r="G24" s="14">
        <v>82</v>
      </c>
      <c r="H24" s="14">
        <v>13.666666666666666</v>
      </c>
      <c r="I24" s="15">
        <v>32</v>
      </c>
      <c r="J24" s="16">
        <v>4.8333333333333339</v>
      </c>
      <c r="K24" s="16">
        <v>11.333333333333334</v>
      </c>
      <c r="L24" s="16">
        <v>5</v>
      </c>
      <c r="M24" s="16">
        <v>8.6666666666666679</v>
      </c>
      <c r="N24" s="17">
        <f t="shared" si="2"/>
        <v>0.84536082474226804</v>
      </c>
    </row>
    <row r="25" spans="1:14" ht="30" x14ac:dyDescent="0.25">
      <c r="A25" s="28" t="str">
        <f t="shared" si="3"/>
        <v>Armenia</v>
      </c>
      <c r="B25" s="28" t="str">
        <f t="shared" si="4"/>
        <v>Penal</v>
      </c>
      <c r="C25" s="40" t="s">
        <v>22</v>
      </c>
      <c r="D25" s="14">
        <v>6</v>
      </c>
      <c r="E25" s="14">
        <v>92</v>
      </c>
      <c r="F25" s="14">
        <v>15.333333333333334</v>
      </c>
      <c r="G25" s="14">
        <v>82</v>
      </c>
      <c r="H25" s="14">
        <v>13.666666666666666</v>
      </c>
      <c r="I25" s="15">
        <v>25</v>
      </c>
      <c r="J25" s="16">
        <v>4.833333333333333</v>
      </c>
      <c r="K25" s="16">
        <v>10.5</v>
      </c>
      <c r="L25" s="16">
        <v>5.5</v>
      </c>
      <c r="M25" s="16">
        <v>8.1666666666666679</v>
      </c>
      <c r="N25" s="17">
        <f t="shared" si="2"/>
        <v>0.89130434782608692</v>
      </c>
    </row>
    <row r="26" spans="1:14" x14ac:dyDescent="0.25">
      <c r="A26" s="50" t="s">
        <v>1593</v>
      </c>
      <c r="B26" s="50"/>
      <c r="C26" s="56"/>
      <c r="D26" s="51"/>
      <c r="E26" s="51"/>
      <c r="F26" s="51">
        <v>15</v>
      </c>
      <c r="G26" s="51"/>
      <c r="H26" s="51">
        <v>13</v>
      </c>
      <c r="I26" s="52"/>
      <c r="J26" s="53">
        <v>5</v>
      </c>
      <c r="K26" s="53">
        <v>10</v>
      </c>
      <c r="L26" s="53">
        <v>5</v>
      </c>
      <c r="M26" s="53">
        <v>8</v>
      </c>
      <c r="N26" s="54"/>
    </row>
    <row r="27" spans="1:14" x14ac:dyDescent="0.25">
      <c r="A27" s="18" t="s">
        <v>23</v>
      </c>
      <c r="B27" s="22"/>
      <c r="C27" s="57"/>
      <c r="D27" s="19"/>
      <c r="E27" s="19">
        <v>274</v>
      </c>
      <c r="F27" s="19">
        <v>45.666666666666671</v>
      </c>
      <c r="G27" s="19">
        <v>230</v>
      </c>
      <c r="H27" s="19">
        <v>38.333333333333329</v>
      </c>
      <c r="I27" s="20">
        <v>166</v>
      </c>
      <c r="J27" s="21">
        <v>15</v>
      </c>
      <c r="K27" s="21">
        <v>30.666666666666664</v>
      </c>
      <c r="L27" s="21">
        <v>15</v>
      </c>
      <c r="M27" s="21">
        <v>23.333333333333336</v>
      </c>
      <c r="N27" s="23">
        <f t="shared" si="2"/>
        <v>0.83941605839416056</v>
      </c>
    </row>
    <row r="28" spans="1:14" ht="30" x14ac:dyDescent="0.25">
      <c r="A28" s="13" t="s">
        <v>24</v>
      </c>
      <c r="B28" s="13" t="s">
        <v>12</v>
      </c>
      <c r="C28" s="40" t="s">
        <v>203</v>
      </c>
      <c r="D28" s="29" t="s">
        <v>204</v>
      </c>
      <c r="E28" s="29" t="s">
        <v>204</v>
      </c>
      <c r="F28" s="29" t="s">
        <v>204</v>
      </c>
      <c r="G28" s="29" t="s">
        <v>204</v>
      </c>
      <c r="H28" s="29" t="s">
        <v>204</v>
      </c>
      <c r="I28" s="29" t="s">
        <v>204</v>
      </c>
      <c r="J28" s="29" t="s">
        <v>204</v>
      </c>
      <c r="K28" s="29" t="s">
        <v>204</v>
      </c>
      <c r="L28" s="29" t="s">
        <v>204</v>
      </c>
      <c r="M28" s="29" t="s">
        <v>204</v>
      </c>
      <c r="N28" s="29" t="s">
        <v>204</v>
      </c>
    </row>
    <row r="29" spans="1:14" ht="30" x14ac:dyDescent="0.25">
      <c r="A29" s="13" t="s">
        <v>24</v>
      </c>
      <c r="B29" s="13" t="s">
        <v>12</v>
      </c>
      <c r="C29" s="40" t="s">
        <v>25</v>
      </c>
      <c r="D29" s="14">
        <v>3</v>
      </c>
      <c r="E29" s="14">
        <v>66</v>
      </c>
      <c r="F29" s="14">
        <v>22</v>
      </c>
      <c r="G29" s="14">
        <v>66</v>
      </c>
      <c r="H29" s="14">
        <v>22</v>
      </c>
      <c r="I29" s="15">
        <v>17</v>
      </c>
      <c r="J29" s="16">
        <v>5.333333333333333</v>
      </c>
      <c r="K29" s="16">
        <v>16.666666666666668</v>
      </c>
      <c r="L29" s="16">
        <v>7.6666666666666652</v>
      </c>
      <c r="M29" s="16">
        <v>14.333333333333334</v>
      </c>
      <c r="N29" s="17">
        <f t="shared" si="2"/>
        <v>1</v>
      </c>
    </row>
    <row r="30" spans="1:14" ht="30" x14ac:dyDescent="0.25">
      <c r="A30" s="28" t="str">
        <f t="shared" ref="A30:B30" si="5">A29</f>
        <v>Barranquilla</v>
      </c>
      <c r="B30" s="28" t="str">
        <f t="shared" si="5"/>
        <v>Penal</v>
      </c>
      <c r="C30" s="30" t="s">
        <v>205</v>
      </c>
      <c r="D30" s="31" t="s">
        <v>204</v>
      </c>
      <c r="E30" s="31" t="s">
        <v>204</v>
      </c>
      <c r="F30" s="31" t="s">
        <v>204</v>
      </c>
      <c r="G30" s="31" t="s">
        <v>204</v>
      </c>
      <c r="H30" s="31" t="s">
        <v>204</v>
      </c>
      <c r="I30" s="31" t="s">
        <v>204</v>
      </c>
      <c r="J30" s="31" t="s">
        <v>204</v>
      </c>
      <c r="K30" s="31" t="s">
        <v>204</v>
      </c>
      <c r="L30" s="31" t="s">
        <v>204</v>
      </c>
      <c r="M30" s="31" t="s">
        <v>204</v>
      </c>
      <c r="N30" s="31" t="s">
        <v>204</v>
      </c>
    </row>
    <row r="31" spans="1:14" ht="30" x14ac:dyDescent="0.25">
      <c r="A31" s="28" t="str">
        <f>A29</f>
        <v>Barranquilla</v>
      </c>
      <c r="B31" s="28" t="str">
        <f>B29</f>
        <v>Penal</v>
      </c>
      <c r="C31" s="40" t="s">
        <v>26</v>
      </c>
      <c r="D31" s="14">
        <v>6</v>
      </c>
      <c r="E31" s="14">
        <v>132</v>
      </c>
      <c r="F31" s="14">
        <v>22</v>
      </c>
      <c r="G31" s="14">
        <v>106</v>
      </c>
      <c r="H31" s="14">
        <v>17.666666666666668</v>
      </c>
      <c r="I31" s="15">
        <v>21</v>
      </c>
      <c r="J31" s="16">
        <v>5.666666666666667</v>
      </c>
      <c r="K31" s="16">
        <v>16.333333333333336</v>
      </c>
      <c r="L31" s="16">
        <v>4.3333333333333339</v>
      </c>
      <c r="M31" s="16">
        <v>13.333333333333334</v>
      </c>
      <c r="N31" s="17">
        <f t="shared" si="2"/>
        <v>0.80303030303030298</v>
      </c>
    </row>
    <row r="32" spans="1:14" x14ac:dyDescent="0.25">
      <c r="A32" s="50" t="s">
        <v>1593</v>
      </c>
      <c r="B32" s="50"/>
      <c r="C32" s="56"/>
      <c r="D32" s="51"/>
      <c r="E32" s="51"/>
      <c r="F32" s="51">
        <v>22</v>
      </c>
      <c r="G32" s="51"/>
      <c r="H32" s="51">
        <v>20</v>
      </c>
      <c r="I32" s="52"/>
      <c r="J32" s="53">
        <v>6</v>
      </c>
      <c r="K32" s="53">
        <v>17</v>
      </c>
      <c r="L32" s="53">
        <v>6</v>
      </c>
      <c r="M32" s="53">
        <v>14</v>
      </c>
      <c r="N32" s="54"/>
    </row>
    <row r="33" spans="1:14" x14ac:dyDescent="0.25">
      <c r="A33" s="18" t="s">
        <v>27</v>
      </c>
      <c r="B33" s="22"/>
      <c r="C33" s="57"/>
      <c r="D33" s="19"/>
      <c r="E33" s="19">
        <v>198</v>
      </c>
      <c r="F33" s="19">
        <v>44</v>
      </c>
      <c r="G33" s="19">
        <v>172</v>
      </c>
      <c r="H33" s="19">
        <v>39.666666666666671</v>
      </c>
      <c r="I33" s="20">
        <v>38</v>
      </c>
      <c r="J33" s="21">
        <v>11</v>
      </c>
      <c r="K33" s="21">
        <v>33</v>
      </c>
      <c r="L33" s="21">
        <v>12</v>
      </c>
      <c r="M33" s="21">
        <v>27.666666666666668</v>
      </c>
      <c r="N33" s="23">
        <f t="shared" si="2"/>
        <v>0.86868686868686873</v>
      </c>
    </row>
    <row r="34" spans="1:14" ht="30" x14ac:dyDescent="0.25">
      <c r="A34" s="13" t="s">
        <v>28</v>
      </c>
      <c r="B34" s="13" t="s">
        <v>12</v>
      </c>
      <c r="C34" s="40" t="s">
        <v>29</v>
      </c>
      <c r="D34" s="14">
        <v>6</v>
      </c>
      <c r="E34" s="14">
        <v>203</v>
      </c>
      <c r="F34" s="14">
        <v>33.833333333333336</v>
      </c>
      <c r="G34" s="14">
        <v>156</v>
      </c>
      <c r="H34" s="14">
        <v>26</v>
      </c>
      <c r="I34" s="15">
        <v>37</v>
      </c>
      <c r="J34" s="16">
        <v>12.333333333333332</v>
      </c>
      <c r="K34" s="16">
        <v>21.5</v>
      </c>
      <c r="L34" s="16">
        <v>9.6666666666666661</v>
      </c>
      <c r="M34" s="16">
        <v>16.333333333333332</v>
      </c>
      <c r="N34" s="17">
        <f t="shared" si="2"/>
        <v>0.76847290640394084</v>
      </c>
    </row>
    <row r="35" spans="1:14" ht="30" x14ac:dyDescent="0.25">
      <c r="A35" s="28" t="str">
        <f t="shared" ref="A35:A59" si="6">A34</f>
        <v>Bogotá</v>
      </c>
      <c r="B35" s="28" t="str">
        <f t="shared" ref="B35:B59" si="7">B34</f>
        <v>Penal</v>
      </c>
      <c r="C35" s="40" t="s">
        <v>30</v>
      </c>
      <c r="D35" s="14">
        <v>6</v>
      </c>
      <c r="E35" s="14">
        <v>132</v>
      </c>
      <c r="F35" s="14">
        <v>22</v>
      </c>
      <c r="G35" s="14">
        <v>108</v>
      </c>
      <c r="H35" s="14">
        <v>18</v>
      </c>
      <c r="I35" s="15">
        <v>24</v>
      </c>
      <c r="J35" s="16">
        <v>8.1666666666666679</v>
      </c>
      <c r="K35" s="16">
        <v>13.833333333333334</v>
      </c>
      <c r="L35" s="16">
        <v>9.3333333333333321</v>
      </c>
      <c r="M35" s="16">
        <v>8.6666666666666679</v>
      </c>
      <c r="N35" s="17">
        <f t="shared" si="2"/>
        <v>0.81818181818181823</v>
      </c>
    </row>
    <row r="36" spans="1:14" ht="30" x14ac:dyDescent="0.25">
      <c r="A36" s="28" t="str">
        <f t="shared" si="6"/>
        <v>Bogotá</v>
      </c>
      <c r="B36" s="28" t="str">
        <f t="shared" si="7"/>
        <v>Penal</v>
      </c>
      <c r="C36" s="40" t="s">
        <v>31</v>
      </c>
      <c r="D36" s="14">
        <v>6</v>
      </c>
      <c r="E36" s="14">
        <v>201</v>
      </c>
      <c r="F36" s="14">
        <v>33.5</v>
      </c>
      <c r="G36" s="14">
        <v>149</v>
      </c>
      <c r="H36" s="14">
        <v>24.833333333333332</v>
      </c>
      <c r="I36" s="15">
        <v>22</v>
      </c>
      <c r="J36" s="16">
        <v>11.666666666666666</v>
      </c>
      <c r="K36" s="16">
        <v>21.833333333333336</v>
      </c>
      <c r="L36" s="16">
        <v>11.166666666666666</v>
      </c>
      <c r="M36" s="16">
        <v>13.666666666666664</v>
      </c>
      <c r="N36" s="17">
        <f t="shared" si="2"/>
        <v>0.74129353233830841</v>
      </c>
    </row>
    <row r="37" spans="1:14" ht="30" x14ac:dyDescent="0.25">
      <c r="A37" s="28" t="str">
        <f t="shared" si="6"/>
        <v>Bogotá</v>
      </c>
      <c r="B37" s="28" t="str">
        <f t="shared" si="7"/>
        <v>Penal</v>
      </c>
      <c r="C37" s="40" t="s">
        <v>32</v>
      </c>
      <c r="D37" s="14">
        <v>6</v>
      </c>
      <c r="E37" s="14">
        <v>134</v>
      </c>
      <c r="F37" s="14">
        <v>22.333333333333332</v>
      </c>
      <c r="G37" s="14">
        <v>133</v>
      </c>
      <c r="H37" s="14">
        <v>22.166666666666668</v>
      </c>
      <c r="I37" s="15">
        <v>21</v>
      </c>
      <c r="J37" s="16">
        <v>9.1666666666666661</v>
      </c>
      <c r="K37" s="16">
        <v>13.166666666666666</v>
      </c>
      <c r="L37" s="16">
        <v>8.8333333333333339</v>
      </c>
      <c r="M37" s="16">
        <v>13.333333333333332</v>
      </c>
      <c r="N37" s="17">
        <f t="shared" si="2"/>
        <v>0.9925373134328358</v>
      </c>
    </row>
    <row r="38" spans="1:14" ht="30" x14ac:dyDescent="0.25">
      <c r="A38" s="28" t="str">
        <f t="shared" si="6"/>
        <v>Bogotá</v>
      </c>
      <c r="B38" s="28" t="str">
        <f t="shared" si="7"/>
        <v>Penal</v>
      </c>
      <c r="C38" s="40" t="s">
        <v>33</v>
      </c>
      <c r="D38" s="14">
        <v>6</v>
      </c>
      <c r="E38" s="14">
        <v>181</v>
      </c>
      <c r="F38" s="14">
        <v>30.166666666666668</v>
      </c>
      <c r="G38" s="14">
        <v>175</v>
      </c>
      <c r="H38" s="14">
        <v>29.166666666666668</v>
      </c>
      <c r="I38" s="15">
        <v>48</v>
      </c>
      <c r="J38" s="16">
        <v>10.333333333333334</v>
      </c>
      <c r="K38" s="16">
        <v>19.833333333333332</v>
      </c>
      <c r="L38" s="16">
        <v>11.333333333333334</v>
      </c>
      <c r="M38" s="16">
        <v>17.833333333333336</v>
      </c>
      <c r="N38" s="17">
        <f t="shared" si="2"/>
        <v>0.96685082872928174</v>
      </c>
    </row>
    <row r="39" spans="1:14" ht="30" x14ac:dyDescent="0.25">
      <c r="A39" s="28" t="str">
        <f t="shared" si="6"/>
        <v>Bogotá</v>
      </c>
      <c r="B39" s="28" t="str">
        <f t="shared" si="7"/>
        <v>Penal</v>
      </c>
      <c r="C39" s="40" t="s">
        <v>34</v>
      </c>
      <c r="D39" s="14">
        <v>6</v>
      </c>
      <c r="E39" s="14">
        <v>198</v>
      </c>
      <c r="F39" s="14">
        <v>33</v>
      </c>
      <c r="G39" s="14">
        <v>144</v>
      </c>
      <c r="H39" s="14">
        <v>24</v>
      </c>
      <c r="I39" s="15">
        <v>26</v>
      </c>
      <c r="J39" s="16">
        <v>11</v>
      </c>
      <c r="K39" s="16">
        <v>22</v>
      </c>
      <c r="L39" s="16">
        <v>9.8333333333333321</v>
      </c>
      <c r="M39" s="16">
        <v>14.166666666666664</v>
      </c>
      <c r="N39" s="17">
        <f t="shared" si="2"/>
        <v>0.72727272727272729</v>
      </c>
    </row>
    <row r="40" spans="1:14" ht="30" x14ac:dyDescent="0.25">
      <c r="A40" s="28" t="str">
        <f t="shared" si="6"/>
        <v>Bogotá</v>
      </c>
      <c r="B40" s="28" t="str">
        <f t="shared" si="7"/>
        <v>Penal</v>
      </c>
      <c r="C40" s="40" t="s">
        <v>35</v>
      </c>
      <c r="D40" s="14">
        <v>6</v>
      </c>
      <c r="E40" s="14">
        <v>206</v>
      </c>
      <c r="F40" s="14">
        <v>34.333333333333336</v>
      </c>
      <c r="G40" s="14">
        <v>136</v>
      </c>
      <c r="H40" s="14">
        <v>22.666666666666668</v>
      </c>
      <c r="I40" s="15">
        <v>124</v>
      </c>
      <c r="J40" s="16">
        <v>12.500000000000002</v>
      </c>
      <c r="K40" s="16">
        <v>21.833333333333336</v>
      </c>
      <c r="L40" s="16">
        <v>8.4999999999999982</v>
      </c>
      <c r="M40" s="16">
        <v>14.166666666666663</v>
      </c>
      <c r="N40" s="17">
        <f t="shared" si="2"/>
        <v>0.66019417475728159</v>
      </c>
    </row>
    <row r="41" spans="1:14" ht="30" x14ac:dyDescent="0.25">
      <c r="A41" s="28" t="str">
        <f t="shared" si="6"/>
        <v>Bogotá</v>
      </c>
      <c r="B41" s="28" t="str">
        <f t="shared" si="7"/>
        <v>Penal</v>
      </c>
      <c r="C41" s="40" t="s">
        <v>36</v>
      </c>
      <c r="D41" s="14">
        <v>6</v>
      </c>
      <c r="E41" s="14">
        <v>207</v>
      </c>
      <c r="F41" s="14">
        <v>34.5</v>
      </c>
      <c r="G41" s="14">
        <v>170</v>
      </c>
      <c r="H41" s="14">
        <v>28.333333333333332</v>
      </c>
      <c r="I41" s="15">
        <v>28</v>
      </c>
      <c r="J41" s="16">
        <v>12.333333333333332</v>
      </c>
      <c r="K41" s="16">
        <v>22.166666666666668</v>
      </c>
      <c r="L41" s="16">
        <v>11</v>
      </c>
      <c r="M41" s="16">
        <v>17.333333333333336</v>
      </c>
      <c r="N41" s="17">
        <f t="shared" si="2"/>
        <v>0.82125603864734298</v>
      </c>
    </row>
    <row r="42" spans="1:14" ht="30" x14ac:dyDescent="0.25">
      <c r="A42" s="28" t="str">
        <f t="shared" si="6"/>
        <v>Bogotá</v>
      </c>
      <c r="B42" s="28" t="str">
        <f t="shared" si="7"/>
        <v>Penal</v>
      </c>
      <c r="C42" s="40" t="s">
        <v>37</v>
      </c>
      <c r="D42" s="14">
        <v>6</v>
      </c>
      <c r="E42" s="14">
        <v>211</v>
      </c>
      <c r="F42" s="14">
        <v>35.166666666666664</v>
      </c>
      <c r="G42" s="14">
        <v>186</v>
      </c>
      <c r="H42" s="14">
        <v>31</v>
      </c>
      <c r="I42" s="15">
        <v>46</v>
      </c>
      <c r="J42" s="16">
        <v>12.666666666666668</v>
      </c>
      <c r="K42" s="16">
        <v>22.5</v>
      </c>
      <c r="L42" s="16">
        <v>14.166666666666664</v>
      </c>
      <c r="M42" s="16">
        <v>16.833333333333336</v>
      </c>
      <c r="N42" s="17">
        <f t="shared" si="2"/>
        <v>0.88151658767772512</v>
      </c>
    </row>
    <row r="43" spans="1:14" ht="30" x14ac:dyDescent="0.25">
      <c r="A43" s="28" t="str">
        <f t="shared" si="6"/>
        <v>Bogotá</v>
      </c>
      <c r="B43" s="28" t="str">
        <f t="shared" si="7"/>
        <v>Penal</v>
      </c>
      <c r="C43" s="40" t="s">
        <v>38</v>
      </c>
      <c r="D43" s="14">
        <v>6</v>
      </c>
      <c r="E43" s="14">
        <v>206</v>
      </c>
      <c r="F43" s="14">
        <v>34.333333333333336</v>
      </c>
      <c r="G43" s="14">
        <v>143</v>
      </c>
      <c r="H43" s="14">
        <v>23.833333333333332</v>
      </c>
      <c r="I43" s="15">
        <v>17</v>
      </c>
      <c r="J43" s="16">
        <v>11.999999999999998</v>
      </c>
      <c r="K43" s="16">
        <v>22.333333333333329</v>
      </c>
      <c r="L43" s="16">
        <v>11.166666666666666</v>
      </c>
      <c r="M43" s="16">
        <v>12.666666666666666</v>
      </c>
      <c r="N43" s="17">
        <f t="shared" si="2"/>
        <v>0.69417475728155342</v>
      </c>
    </row>
    <row r="44" spans="1:14" ht="30" x14ac:dyDescent="0.25">
      <c r="A44" s="28" t="str">
        <f t="shared" si="6"/>
        <v>Bogotá</v>
      </c>
      <c r="B44" s="28" t="str">
        <f t="shared" si="7"/>
        <v>Penal</v>
      </c>
      <c r="C44" s="40" t="s">
        <v>39</v>
      </c>
      <c r="D44" s="14">
        <v>6</v>
      </c>
      <c r="E44" s="14">
        <v>219</v>
      </c>
      <c r="F44" s="14">
        <v>36.5</v>
      </c>
      <c r="G44" s="14">
        <v>154</v>
      </c>
      <c r="H44" s="14">
        <v>25.666666666666668</v>
      </c>
      <c r="I44" s="15">
        <v>40</v>
      </c>
      <c r="J44" s="16">
        <v>12.499999999999998</v>
      </c>
      <c r="K44" s="16">
        <v>24.000000000000007</v>
      </c>
      <c r="L44" s="16">
        <v>9.8333333333333339</v>
      </c>
      <c r="M44" s="16">
        <v>15.83333333333333</v>
      </c>
      <c r="N44" s="17">
        <f t="shared" si="2"/>
        <v>0.70319634703196343</v>
      </c>
    </row>
    <row r="45" spans="1:14" ht="30" x14ac:dyDescent="0.25">
      <c r="A45" s="28" t="str">
        <f t="shared" si="6"/>
        <v>Bogotá</v>
      </c>
      <c r="B45" s="28" t="str">
        <f t="shared" si="7"/>
        <v>Penal</v>
      </c>
      <c r="C45" s="40" t="s">
        <v>40</v>
      </c>
      <c r="D45" s="14">
        <v>6</v>
      </c>
      <c r="E45" s="14">
        <v>191</v>
      </c>
      <c r="F45" s="14">
        <v>31.833333333333332</v>
      </c>
      <c r="G45" s="14">
        <v>110</v>
      </c>
      <c r="H45" s="14">
        <v>18.333333333333332</v>
      </c>
      <c r="I45" s="15">
        <v>84</v>
      </c>
      <c r="J45" s="16">
        <v>9.5</v>
      </c>
      <c r="K45" s="16">
        <v>22.333333333333332</v>
      </c>
      <c r="L45" s="16">
        <v>7.8333333333333313</v>
      </c>
      <c r="M45" s="16">
        <v>10.5</v>
      </c>
      <c r="N45" s="17">
        <f t="shared" si="2"/>
        <v>0.5759162303664922</v>
      </c>
    </row>
    <row r="46" spans="1:14" ht="30" x14ac:dyDescent="0.25">
      <c r="A46" s="28" t="str">
        <f t="shared" si="6"/>
        <v>Bogotá</v>
      </c>
      <c r="B46" s="28" t="str">
        <f t="shared" si="7"/>
        <v>Penal</v>
      </c>
      <c r="C46" s="40" t="s">
        <v>41</v>
      </c>
      <c r="D46" s="14">
        <v>6</v>
      </c>
      <c r="E46" s="14">
        <v>200</v>
      </c>
      <c r="F46" s="14">
        <v>33.333333333333336</v>
      </c>
      <c r="G46" s="14">
        <v>180</v>
      </c>
      <c r="H46" s="14">
        <v>30</v>
      </c>
      <c r="I46" s="15">
        <v>50</v>
      </c>
      <c r="J46" s="16">
        <v>11.5</v>
      </c>
      <c r="K46" s="16">
        <v>21.833333333333336</v>
      </c>
      <c r="L46" s="16">
        <v>10.999999999999998</v>
      </c>
      <c r="M46" s="16">
        <v>18.999999999999996</v>
      </c>
      <c r="N46" s="17">
        <f t="shared" si="2"/>
        <v>0.9</v>
      </c>
    </row>
    <row r="47" spans="1:14" ht="30" x14ac:dyDescent="0.25">
      <c r="A47" s="28" t="str">
        <f t="shared" si="6"/>
        <v>Bogotá</v>
      </c>
      <c r="B47" s="28" t="str">
        <f t="shared" si="7"/>
        <v>Penal</v>
      </c>
      <c r="C47" s="40" t="s">
        <v>42</v>
      </c>
      <c r="D47" s="14">
        <v>6</v>
      </c>
      <c r="E47" s="14">
        <v>139</v>
      </c>
      <c r="F47" s="14">
        <v>23.166666666666668</v>
      </c>
      <c r="G47" s="14">
        <v>123</v>
      </c>
      <c r="H47" s="14">
        <v>20.5</v>
      </c>
      <c r="I47" s="15">
        <v>100</v>
      </c>
      <c r="J47" s="16">
        <v>11.5</v>
      </c>
      <c r="K47" s="16">
        <v>11.666666666666668</v>
      </c>
      <c r="L47" s="16">
        <v>10.333333333333334</v>
      </c>
      <c r="M47" s="16">
        <v>10.166666666666668</v>
      </c>
      <c r="N47" s="17">
        <f t="shared" si="2"/>
        <v>0.8848920863309353</v>
      </c>
    </row>
    <row r="48" spans="1:14" ht="30" x14ac:dyDescent="0.25">
      <c r="A48" s="28" t="str">
        <f t="shared" si="6"/>
        <v>Bogotá</v>
      </c>
      <c r="B48" s="28" t="str">
        <f t="shared" si="7"/>
        <v>Penal</v>
      </c>
      <c r="C48" s="40" t="s">
        <v>43</v>
      </c>
      <c r="D48" s="14">
        <v>6</v>
      </c>
      <c r="E48" s="14">
        <v>202</v>
      </c>
      <c r="F48" s="14">
        <v>33.666666666666664</v>
      </c>
      <c r="G48" s="14">
        <v>149</v>
      </c>
      <c r="H48" s="14">
        <v>24.833333333333332</v>
      </c>
      <c r="I48" s="15">
        <v>23</v>
      </c>
      <c r="J48" s="16">
        <v>11.666666666666666</v>
      </c>
      <c r="K48" s="16">
        <v>21.999999999999996</v>
      </c>
      <c r="L48" s="16">
        <v>10.166666666666666</v>
      </c>
      <c r="M48" s="16">
        <v>14.666666666666666</v>
      </c>
      <c r="N48" s="17">
        <f t="shared" si="2"/>
        <v>0.73762376237623761</v>
      </c>
    </row>
    <row r="49" spans="1:14" ht="30" x14ac:dyDescent="0.25">
      <c r="A49" s="28" t="str">
        <f t="shared" si="6"/>
        <v>Bogotá</v>
      </c>
      <c r="B49" s="28" t="str">
        <f t="shared" si="7"/>
        <v>Penal</v>
      </c>
      <c r="C49" s="40" t="s">
        <v>44</v>
      </c>
      <c r="D49" s="14">
        <v>6</v>
      </c>
      <c r="E49" s="14">
        <v>204</v>
      </c>
      <c r="F49" s="14">
        <v>34</v>
      </c>
      <c r="G49" s="14">
        <v>173</v>
      </c>
      <c r="H49" s="14">
        <v>28.833333333333332</v>
      </c>
      <c r="I49" s="15">
        <v>33</v>
      </c>
      <c r="J49" s="16">
        <v>12.166666666666666</v>
      </c>
      <c r="K49" s="16">
        <v>21.833333333333332</v>
      </c>
      <c r="L49" s="16">
        <v>10.166666666666666</v>
      </c>
      <c r="M49" s="16">
        <v>18.666666666666668</v>
      </c>
      <c r="N49" s="17">
        <f t="shared" si="2"/>
        <v>0.84803921568627449</v>
      </c>
    </row>
    <row r="50" spans="1:14" ht="30" x14ac:dyDescent="0.25">
      <c r="A50" s="28" t="str">
        <f t="shared" si="6"/>
        <v>Bogotá</v>
      </c>
      <c r="B50" s="28" t="str">
        <f t="shared" si="7"/>
        <v>Penal</v>
      </c>
      <c r="C50" s="40" t="s">
        <v>45</v>
      </c>
      <c r="D50" s="14">
        <v>6</v>
      </c>
      <c r="E50" s="14">
        <v>198</v>
      </c>
      <c r="F50" s="14">
        <v>33</v>
      </c>
      <c r="G50" s="14">
        <v>146</v>
      </c>
      <c r="H50" s="14">
        <v>24.333333333333332</v>
      </c>
      <c r="I50" s="15">
        <v>22</v>
      </c>
      <c r="J50" s="16">
        <v>11.499999999999998</v>
      </c>
      <c r="K50" s="16">
        <v>21.5</v>
      </c>
      <c r="L50" s="16">
        <v>9.0000000000000018</v>
      </c>
      <c r="M50" s="16">
        <v>15.333333333333332</v>
      </c>
      <c r="N50" s="17">
        <f t="shared" si="2"/>
        <v>0.73737373737373735</v>
      </c>
    </row>
    <row r="51" spans="1:14" ht="30" x14ac:dyDescent="0.25">
      <c r="A51" s="28" t="str">
        <f t="shared" si="6"/>
        <v>Bogotá</v>
      </c>
      <c r="B51" s="28" t="str">
        <f t="shared" si="7"/>
        <v>Penal</v>
      </c>
      <c r="C51" s="40" t="s">
        <v>46</v>
      </c>
      <c r="D51" s="14">
        <v>6</v>
      </c>
      <c r="E51" s="14">
        <v>202</v>
      </c>
      <c r="F51" s="14">
        <v>33.666666666666664</v>
      </c>
      <c r="G51" s="14">
        <v>113</v>
      </c>
      <c r="H51" s="14">
        <v>18.833333333333332</v>
      </c>
      <c r="I51" s="15">
        <v>89</v>
      </c>
      <c r="J51" s="16">
        <v>12</v>
      </c>
      <c r="K51" s="16">
        <v>21.666666666666668</v>
      </c>
      <c r="L51" s="16">
        <v>6.8333333333333339</v>
      </c>
      <c r="M51" s="16">
        <v>11.999999999999998</v>
      </c>
      <c r="N51" s="17">
        <f t="shared" si="2"/>
        <v>0.55940594059405946</v>
      </c>
    </row>
    <row r="52" spans="1:14" ht="30" x14ac:dyDescent="0.25">
      <c r="A52" s="28" t="str">
        <f t="shared" si="6"/>
        <v>Bogotá</v>
      </c>
      <c r="B52" s="28" t="str">
        <f t="shared" si="7"/>
        <v>Penal</v>
      </c>
      <c r="C52" s="40" t="s">
        <v>47</v>
      </c>
      <c r="D52" s="14">
        <v>6</v>
      </c>
      <c r="E52" s="14">
        <v>206</v>
      </c>
      <c r="F52" s="14">
        <v>34.333333333333336</v>
      </c>
      <c r="G52" s="14">
        <v>142</v>
      </c>
      <c r="H52" s="14">
        <v>23.666666666666668</v>
      </c>
      <c r="I52" s="15">
        <v>74</v>
      </c>
      <c r="J52" s="16">
        <v>13</v>
      </c>
      <c r="K52" s="16">
        <v>21.333333333333336</v>
      </c>
      <c r="L52" s="16">
        <v>11.5</v>
      </c>
      <c r="M52" s="16">
        <v>12.166666666666668</v>
      </c>
      <c r="N52" s="17">
        <f t="shared" si="2"/>
        <v>0.68932038834951459</v>
      </c>
    </row>
    <row r="53" spans="1:14" ht="30" x14ac:dyDescent="0.25">
      <c r="A53" s="28" t="str">
        <f t="shared" si="6"/>
        <v>Bogotá</v>
      </c>
      <c r="B53" s="28" t="str">
        <f t="shared" si="7"/>
        <v>Penal</v>
      </c>
      <c r="C53" s="40" t="s">
        <v>48</v>
      </c>
      <c r="D53" s="14">
        <v>6</v>
      </c>
      <c r="E53" s="14">
        <v>210</v>
      </c>
      <c r="F53" s="14">
        <v>35</v>
      </c>
      <c r="G53" s="14">
        <v>191</v>
      </c>
      <c r="H53" s="14">
        <v>31.833333333333332</v>
      </c>
      <c r="I53" s="15">
        <v>111</v>
      </c>
      <c r="J53" s="16">
        <v>12.83333333333333</v>
      </c>
      <c r="K53" s="16">
        <v>22.166666666666664</v>
      </c>
      <c r="L53" s="16">
        <v>13.166666666666663</v>
      </c>
      <c r="M53" s="16">
        <v>18.666666666666671</v>
      </c>
      <c r="N53" s="17">
        <f t="shared" si="2"/>
        <v>0.90952380952380951</v>
      </c>
    </row>
    <row r="54" spans="1:14" ht="30" x14ac:dyDescent="0.25">
      <c r="A54" s="28" t="str">
        <f t="shared" si="6"/>
        <v>Bogotá</v>
      </c>
      <c r="B54" s="28" t="str">
        <f t="shared" si="7"/>
        <v>Penal</v>
      </c>
      <c r="C54" s="40" t="s">
        <v>49</v>
      </c>
      <c r="D54" s="14">
        <v>6</v>
      </c>
      <c r="E54" s="14">
        <v>210</v>
      </c>
      <c r="F54" s="14">
        <v>35</v>
      </c>
      <c r="G54" s="14">
        <v>175</v>
      </c>
      <c r="H54" s="14">
        <v>29.166666666666668</v>
      </c>
      <c r="I54" s="15">
        <v>289</v>
      </c>
      <c r="J54" s="16">
        <v>11.166666666666668</v>
      </c>
      <c r="K54" s="16">
        <v>23.833333333333332</v>
      </c>
      <c r="L54" s="16">
        <v>13.499999999999998</v>
      </c>
      <c r="M54" s="16">
        <v>15.666666666666666</v>
      </c>
      <c r="N54" s="17">
        <f t="shared" si="2"/>
        <v>0.83333333333333337</v>
      </c>
    </row>
    <row r="55" spans="1:14" ht="30" x14ac:dyDescent="0.25">
      <c r="A55" s="28" t="str">
        <f t="shared" si="6"/>
        <v>Bogotá</v>
      </c>
      <c r="B55" s="28" t="str">
        <f t="shared" si="7"/>
        <v>Penal</v>
      </c>
      <c r="C55" s="40" t="s">
        <v>50</v>
      </c>
      <c r="D55" s="14">
        <v>6</v>
      </c>
      <c r="E55" s="14">
        <v>210</v>
      </c>
      <c r="F55" s="14">
        <v>35</v>
      </c>
      <c r="G55" s="14">
        <v>158</v>
      </c>
      <c r="H55" s="14">
        <v>26.333333333333332</v>
      </c>
      <c r="I55" s="15">
        <v>180</v>
      </c>
      <c r="J55" s="16">
        <v>13.166666666666663</v>
      </c>
      <c r="K55" s="16">
        <v>21.833333333333332</v>
      </c>
      <c r="L55" s="16">
        <v>10.666666666666668</v>
      </c>
      <c r="M55" s="16">
        <v>15.66666666666667</v>
      </c>
      <c r="N55" s="17">
        <f t="shared" si="2"/>
        <v>0.75238095238095237</v>
      </c>
    </row>
    <row r="56" spans="1:14" ht="30" x14ac:dyDescent="0.25">
      <c r="A56" s="28" t="str">
        <f t="shared" si="6"/>
        <v>Bogotá</v>
      </c>
      <c r="B56" s="28" t="str">
        <f t="shared" si="7"/>
        <v>Penal</v>
      </c>
      <c r="C56" s="40" t="s">
        <v>51</v>
      </c>
      <c r="D56" s="14">
        <v>6</v>
      </c>
      <c r="E56" s="14">
        <v>222</v>
      </c>
      <c r="F56" s="14">
        <v>37</v>
      </c>
      <c r="G56" s="14">
        <v>184</v>
      </c>
      <c r="H56" s="14">
        <v>30.666666666666668</v>
      </c>
      <c r="I56" s="15">
        <v>45</v>
      </c>
      <c r="J56" s="16">
        <v>12.500000000000002</v>
      </c>
      <c r="K56" s="16">
        <v>24.499999999999996</v>
      </c>
      <c r="L56" s="16">
        <v>11.333333333333334</v>
      </c>
      <c r="M56" s="16">
        <v>19.333333333333329</v>
      </c>
      <c r="N56" s="17">
        <f t="shared" si="2"/>
        <v>0.8288288288288288</v>
      </c>
    </row>
    <row r="57" spans="1:14" ht="30" x14ac:dyDescent="0.25">
      <c r="A57" s="28" t="str">
        <f t="shared" si="6"/>
        <v>Bogotá</v>
      </c>
      <c r="B57" s="28" t="str">
        <f t="shared" si="7"/>
        <v>Penal</v>
      </c>
      <c r="C57" s="40" t="s">
        <v>52</v>
      </c>
      <c r="D57" s="14">
        <v>6</v>
      </c>
      <c r="E57" s="14">
        <v>207</v>
      </c>
      <c r="F57" s="14">
        <v>34.5</v>
      </c>
      <c r="G57" s="14">
        <v>172</v>
      </c>
      <c r="H57" s="14">
        <v>28.666666666666668</v>
      </c>
      <c r="I57" s="15">
        <v>39</v>
      </c>
      <c r="J57" s="16">
        <v>12.833333333333332</v>
      </c>
      <c r="K57" s="16">
        <v>21.666666666666664</v>
      </c>
      <c r="L57" s="16">
        <v>9.4999999999999982</v>
      </c>
      <c r="M57" s="16">
        <v>19.166666666666664</v>
      </c>
      <c r="N57" s="17">
        <f t="shared" si="2"/>
        <v>0.83091787439613529</v>
      </c>
    </row>
    <row r="58" spans="1:14" ht="30" x14ac:dyDescent="0.25">
      <c r="A58" s="28" t="str">
        <f t="shared" si="6"/>
        <v>Bogotá</v>
      </c>
      <c r="B58" s="28" t="str">
        <f t="shared" si="7"/>
        <v>Penal</v>
      </c>
      <c r="C58" s="40" t="s">
        <v>53</v>
      </c>
      <c r="D58" s="14">
        <v>6</v>
      </c>
      <c r="E58" s="14">
        <v>178</v>
      </c>
      <c r="F58" s="14">
        <v>29.666666666666668</v>
      </c>
      <c r="G58" s="14">
        <v>175</v>
      </c>
      <c r="H58" s="14">
        <v>29.166666666666668</v>
      </c>
      <c r="I58" s="15">
        <v>19</v>
      </c>
      <c r="J58" s="16">
        <v>11.333333333333332</v>
      </c>
      <c r="K58" s="16">
        <v>18.333333333333332</v>
      </c>
      <c r="L58" s="16">
        <v>11.833333333333332</v>
      </c>
      <c r="M58" s="16">
        <v>17.333333333333336</v>
      </c>
      <c r="N58" s="17">
        <f t="shared" si="2"/>
        <v>0.9831460674157303</v>
      </c>
    </row>
    <row r="59" spans="1:14" ht="30" x14ac:dyDescent="0.25">
      <c r="A59" s="28" t="str">
        <f t="shared" si="6"/>
        <v>Bogotá</v>
      </c>
      <c r="B59" s="28" t="str">
        <f t="shared" si="7"/>
        <v>Penal</v>
      </c>
      <c r="C59" s="40" t="s">
        <v>54</v>
      </c>
      <c r="D59" s="14">
        <v>6</v>
      </c>
      <c r="E59" s="14">
        <v>211</v>
      </c>
      <c r="F59" s="14">
        <v>35.166666666666664</v>
      </c>
      <c r="G59" s="14">
        <v>158</v>
      </c>
      <c r="H59" s="14">
        <v>26.333333333333332</v>
      </c>
      <c r="I59" s="15">
        <v>480</v>
      </c>
      <c r="J59" s="16">
        <v>12</v>
      </c>
      <c r="K59" s="16">
        <v>23.166666666666668</v>
      </c>
      <c r="L59" s="16">
        <v>7.6666666666666679</v>
      </c>
      <c r="M59" s="16">
        <v>18.666666666666668</v>
      </c>
      <c r="N59" s="17">
        <f t="shared" si="2"/>
        <v>0.74881516587677721</v>
      </c>
    </row>
    <row r="60" spans="1:14" x14ac:dyDescent="0.25">
      <c r="A60" s="50" t="s">
        <v>1593</v>
      </c>
      <c r="B60" s="50"/>
      <c r="C60" s="56"/>
      <c r="D60" s="51"/>
      <c r="E60" s="51"/>
      <c r="F60" s="51">
        <v>33</v>
      </c>
      <c r="G60" s="51"/>
      <c r="H60" s="51">
        <v>26</v>
      </c>
      <c r="I60" s="52"/>
      <c r="J60" s="53">
        <v>12</v>
      </c>
      <c r="K60" s="53">
        <v>21</v>
      </c>
      <c r="L60" s="53">
        <v>10</v>
      </c>
      <c r="M60" s="53">
        <v>15</v>
      </c>
      <c r="N60" s="54"/>
    </row>
    <row r="61" spans="1:14" x14ac:dyDescent="0.25">
      <c r="A61" s="18" t="s">
        <v>55</v>
      </c>
      <c r="B61" s="22"/>
      <c r="C61" s="57"/>
      <c r="D61" s="19"/>
      <c r="E61" s="19">
        <v>5088</v>
      </c>
      <c r="F61" s="19">
        <v>848</v>
      </c>
      <c r="G61" s="19">
        <v>4003</v>
      </c>
      <c r="H61" s="19">
        <v>667.16666666666652</v>
      </c>
      <c r="I61" s="20">
        <v>2071</v>
      </c>
      <c r="J61" s="21">
        <v>303.33333333333331</v>
      </c>
      <c r="K61" s="21">
        <v>544.66666666666663</v>
      </c>
      <c r="L61" s="21">
        <v>269.33333333333331</v>
      </c>
      <c r="M61" s="21">
        <v>397.83333333333337</v>
      </c>
      <c r="N61" s="23">
        <f t="shared" si="2"/>
        <v>0.78675314465408808</v>
      </c>
    </row>
    <row r="62" spans="1:14" ht="30" x14ac:dyDescent="0.25">
      <c r="A62" s="13" t="s">
        <v>56</v>
      </c>
      <c r="B62" s="13" t="s">
        <v>12</v>
      </c>
      <c r="C62" s="40" t="s">
        <v>57</v>
      </c>
      <c r="D62" s="14">
        <v>6</v>
      </c>
      <c r="E62" s="14">
        <v>219</v>
      </c>
      <c r="F62" s="14">
        <v>36.5</v>
      </c>
      <c r="G62" s="14">
        <v>146</v>
      </c>
      <c r="H62" s="14">
        <v>24.333333333333332</v>
      </c>
      <c r="I62" s="15">
        <v>96</v>
      </c>
      <c r="J62" s="16">
        <v>11.500000000000002</v>
      </c>
      <c r="K62" s="16">
        <v>24.999999999999996</v>
      </c>
      <c r="L62" s="16">
        <v>9.5</v>
      </c>
      <c r="M62" s="16">
        <v>14.833333333333332</v>
      </c>
      <c r="N62" s="17">
        <f t="shared" si="2"/>
        <v>0.66666666666666663</v>
      </c>
    </row>
    <row r="63" spans="1:14" ht="30" x14ac:dyDescent="0.25">
      <c r="A63" s="28" t="str">
        <f t="shared" ref="A63:A67" si="8">A62</f>
        <v>Bucaramanga</v>
      </c>
      <c r="B63" s="28" t="str">
        <f t="shared" ref="B63:B67" si="9">B62</f>
        <v>Penal</v>
      </c>
      <c r="C63" s="40" t="s">
        <v>58</v>
      </c>
      <c r="D63" s="14">
        <v>6</v>
      </c>
      <c r="E63" s="14">
        <v>229</v>
      </c>
      <c r="F63" s="14">
        <v>38.166666666666664</v>
      </c>
      <c r="G63" s="14">
        <v>180</v>
      </c>
      <c r="H63" s="14">
        <v>30</v>
      </c>
      <c r="I63" s="15">
        <v>24</v>
      </c>
      <c r="J63" s="16">
        <v>11.333333333333332</v>
      </c>
      <c r="K63" s="16">
        <v>26.833333333333332</v>
      </c>
      <c r="L63" s="16">
        <v>10.666666666666668</v>
      </c>
      <c r="M63" s="16">
        <v>19.333333333333336</v>
      </c>
      <c r="N63" s="17">
        <f t="shared" si="2"/>
        <v>0.78602620087336239</v>
      </c>
    </row>
    <row r="64" spans="1:14" ht="30" x14ac:dyDescent="0.25">
      <c r="A64" s="28" t="str">
        <f t="shared" si="8"/>
        <v>Bucaramanga</v>
      </c>
      <c r="B64" s="28" t="str">
        <f t="shared" si="9"/>
        <v>Penal</v>
      </c>
      <c r="C64" s="40" t="s">
        <v>59</v>
      </c>
      <c r="D64" s="14">
        <v>6</v>
      </c>
      <c r="E64" s="14">
        <v>232</v>
      </c>
      <c r="F64" s="14">
        <v>38.666666666666664</v>
      </c>
      <c r="G64" s="14">
        <v>147</v>
      </c>
      <c r="H64" s="14">
        <v>24.5</v>
      </c>
      <c r="I64" s="15">
        <v>105</v>
      </c>
      <c r="J64" s="16">
        <v>10.666666666666666</v>
      </c>
      <c r="K64" s="16">
        <v>28</v>
      </c>
      <c r="L64" s="16">
        <v>8.3333333333333321</v>
      </c>
      <c r="M64" s="16">
        <v>16.166666666666664</v>
      </c>
      <c r="N64" s="17">
        <f t="shared" si="2"/>
        <v>0.63362068965517238</v>
      </c>
    </row>
    <row r="65" spans="1:14" ht="30" x14ac:dyDescent="0.25">
      <c r="A65" s="28" t="str">
        <f t="shared" si="8"/>
        <v>Bucaramanga</v>
      </c>
      <c r="B65" s="28" t="str">
        <f t="shared" si="9"/>
        <v>Penal</v>
      </c>
      <c r="C65" s="40" t="s">
        <v>60</v>
      </c>
      <c r="D65" s="14">
        <v>6</v>
      </c>
      <c r="E65" s="14">
        <v>75</v>
      </c>
      <c r="F65" s="14">
        <v>12.5</v>
      </c>
      <c r="G65" s="14">
        <v>58</v>
      </c>
      <c r="H65" s="14">
        <v>9.6666666666666661</v>
      </c>
      <c r="I65" s="15">
        <v>111</v>
      </c>
      <c r="J65" s="16">
        <v>12.5</v>
      </c>
      <c r="K65" s="16"/>
      <c r="L65" s="16">
        <v>9.6666666666666679</v>
      </c>
      <c r="M65" s="16"/>
      <c r="N65" s="17">
        <f t="shared" si="2"/>
        <v>0.77333333333333332</v>
      </c>
    </row>
    <row r="66" spans="1:14" ht="30" x14ac:dyDescent="0.25">
      <c r="A66" s="28" t="str">
        <f t="shared" si="8"/>
        <v>Bucaramanga</v>
      </c>
      <c r="B66" s="28" t="str">
        <f t="shared" si="9"/>
        <v>Penal</v>
      </c>
      <c r="C66" s="40" t="s">
        <v>61</v>
      </c>
      <c r="D66" s="14">
        <v>6</v>
      </c>
      <c r="E66" s="14">
        <v>272</v>
      </c>
      <c r="F66" s="14">
        <v>45.333333333333336</v>
      </c>
      <c r="G66" s="14">
        <v>224</v>
      </c>
      <c r="H66" s="14">
        <v>37.333333333333336</v>
      </c>
      <c r="I66" s="15">
        <v>123</v>
      </c>
      <c r="J66" s="16">
        <v>15.5</v>
      </c>
      <c r="K66" s="16">
        <v>29.833333333333332</v>
      </c>
      <c r="L66" s="16">
        <v>14.499999999999998</v>
      </c>
      <c r="M66" s="16">
        <v>22.833333333333336</v>
      </c>
      <c r="N66" s="17">
        <f t="shared" si="2"/>
        <v>0.82352941176470584</v>
      </c>
    </row>
    <row r="67" spans="1:14" ht="30" x14ac:dyDescent="0.25">
      <c r="A67" s="28" t="str">
        <f t="shared" si="8"/>
        <v>Bucaramanga</v>
      </c>
      <c r="B67" s="28" t="str">
        <f t="shared" si="9"/>
        <v>Penal</v>
      </c>
      <c r="C67" s="40" t="s">
        <v>62</v>
      </c>
      <c r="D67" s="14">
        <v>6</v>
      </c>
      <c r="E67" s="14">
        <v>243</v>
      </c>
      <c r="F67" s="14">
        <v>40.5</v>
      </c>
      <c r="G67" s="14">
        <v>166</v>
      </c>
      <c r="H67" s="14">
        <v>27.666666666666668</v>
      </c>
      <c r="I67" s="15">
        <v>79</v>
      </c>
      <c r="J67" s="16">
        <v>11</v>
      </c>
      <c r="K67" s="16">
        <v>29.5</v>
      </c>
      <c r="L67" s="16">
        <v>11.5</v>
      </c>
      <c r="M67" s="16">
        <v>16.166666666666668</v>
      </c>
      <c r="N67" s="17">
        <f t="shared" si="2"/>
        <v>0.6831275720164609</v>
      </c>
    </row>
    <row r="68" spans="1:14" x14ac:dyDescent="0.25">
      <c r="A68" s="50" t="s">
        <v>1593</v>
      </c>
      <c r="B68" s="50"/>
      <c r="C68" s="56"/>
      <c r="D68" s="51"/>
      <c r="E68" s="51"/>
      <c r="F68" s="51">
        <v>35</v>
      </c>
      <c r="G68" s="51"/>
      <c r="H68" s="51">
        <v>26</v>
      </c>
      <c r="I68" s="52"/>
      <c r="J68" s="53">
        <v>12</v>
      </c>
      <c r="K68" s="53">
        <v>28</v>
      </c>
      <c r="L68" s="53">
        <v>11</v>
      </c>
      <c r="M68" s="53">
        <v>18</v>
      </c>
      <c r="N68" s="54"/>
    </row>
    <row r="69" spans="1:14" x14ac:dyDescent="0.25">
      <c r="A69" s="18" t="s">
        <v>63</v>
      </c>
      <c r="B69" s="22"/>
      <c r="C69" s="57"/>
      <c r="D69" s="19"/>
      <c r="E69" s="19">
        <v>1270</v>
      </c>
      <c r="F69" s="19">
        <v>211.66666666666666</v>
      </c>
      <c r="G69" s="19">
        <v>921</v>
      </c>
      <c r="H69" s="19">
        <v>153.5</v>
      </c>
      <c r="I69" s="20">
        <v>538</v>
      </c>
      <c r="J69" s="21">
        <v>72.5</v>
      </c>
      <c r="K69" s="21">
        <v>139.16666666666666</v>
      </c>
      <c r="L69" s="21">
        <v>64.166666666666671</v>
      </c>
      <c r="M69" s="21">
        <v>89.333333333333343</v>
      </c>
      <c r="N69" s="23">
        <f t="shared" si="2"/>
        <v>0.72519685039370074</v>
      </c>
    </row>
    <row r="70" spans="1:14" ht="30" x14ac:dyDescent="0.25">
      <c r="A70" s="13" t="s">
        <v>64</v>
      </c>
      <c r="B70" s="13" t="s">
        <v>12</v>
      </c>
      <c r="C70" s="40" t="s">
        <v>65</v>
      </c>
      <c r="D70" s="14">
        <v>6</v>
      </c>
      <c r="E70" s="14">
        <v>194</v>
      </c>
      <c r="F70" s="14">
        <v>32.333333333333336</v>
      </c>
      <c r="G70" s="14">
        <v>169</v>
      </c>
      <c r="H70" s="14">
        <v>28.166666666666668</v>
      </c>
      <c r="I70" s="15">
        <v>81</v>
      </c>
      <c r="J70" s="16">
        <v>9.8333333333333321</v>
      </c>
      <c r="K70" s="16">
        <v>22.5</v>
      </c>
      <c r="L70" s="16">
        <v>11.166666666666664</v>
      </c>
      <c r="M70" s="16">
        <v>17</v>
      </c>
      <c r="N70" s="17">
        <f t="shared" si="2"/>
        <v>0.87113402061855671</v>
      </c>
    </row>
    <row r="71" spans="1:14" ht="30" x14ac:dyDescent="0.25">
      <c r="A71" s="28" t="str">
        <f t="shared" ref="A71:A74" si="10">A70</f>
        <v>Buga</v>
      </c>
      <c r="B71" s="28" t="str">
        <f t="shared" ref="B71:B74" si="11">B70</f>
        <v>Penal</v>
      </c>
      <c r="C71" s="40" t="s">
        <v>66</v>
      </c>
      <c r="D71" s="14">
        <v>6</v>
      </c>
      <c r="E71" s="14">
        <v>122</v>
      </c>
      <c r="F71" s="14">
        <v>20.333333333333332</v>
      </c>
      <c r="G71" s="14">
        <v>107</v>
      </c>
      <c r="H71" s="14">
        <v>17.833333333333332</v>
      </c>
      <c r="I71" s="15">
        <v>8</v>
      </c>
      <c r="J71" s="16">
        <v>6.6666666666666661</v>
      </c>
      <c r="K71" s="16">
        <v>13.666666666666666</v>
      </c>
      <c r="L71" s="16">
        <v>6.5</v>
      </c>
      <c r="M71" s="16">
        <v>11.333333333333334</v>
      </c>
      <c r="N71" s="17">
        <f t="shared" si="2"/>
        <v>0.87704918032786883</v>
      </c>
    </row>
    <row r="72" spans="1:14" ht="30" x14ac:dyDescent="0.25">
      <c r="A72" s="28" t="str">
        <f t="shared" si="10"/>
        <v>Buga</v>
      </c>
      <c r="B72" s="28" t="str">
        <f t="shared" si="11"/>
        <v>Penal</v>
      </c>
      <c r="C72" s="40" t="s">
        <v>67</v>
      </c>
      <c r="D72" s="14">
        <v>6</v>
      </c>
      <c r="E72" s="14">
        <v>245</v>
      </c>
      <c r="F72" s="14">
        <v>40.833333333333336</v>
      </c>
      <c r="G72" s="14">
        <v>193</v>
      </c>
      <c r="H72" s="14">
        <v>32.166666666666664</v>
      </c>
      <c r="I72" s="15">
        <v>42</v>
      </c>
      <c r="J72" s="16">
        <v>17</v>
      </c>
      <c r="K72" s="16">
        <v>23.833333333333336</v>
      </c>
      <c r="L72" s="16">
        <v>15.499999999999998</v>
      </c>
      <c r="M72" s="16">
        <v>16.666666666666664</v>
      </c>
      <c r="N72" s="17">
        <f t="shared" si="2"/>
        <v>0.78775510204081634</v>
      </c>
    </row>
    <row r="73" spans="1:14" ht="30" x14ac:dyDescent="0.25">
      <c r="A73" s="28" t="str">
        <f t="shared" si="10"/>
        <v>Buga</v>
      </c>
      <c r="B73" s="28" t="str">
        <f t="shared" si="11"/>
        <v>Penal</v>
      </c>
      <c r="C73" s="40" t="s">
        <v>68</v>
      </c>
      <c r="D73" s="14">
        <v>6</v>
      </c>
      <c r="E73" s="14">
        <v>183</v>
      </c>
      <c r="F73" s="14">
        <v>30.5</v>
      </c>
      <c r="G73" s="14">
        <v>161</v>
      </c>
      <c r="H73" s="14">
        <v>26.833333333333332</v>
      </c>
      <c r="I73" s="15">
        <v>24</v>
      </c>
      <c r="J73" s="16">
        <v>6.666666666666667</v>
      </c>
      <c r="K73" s="16">
        <v>23.833333333333336</v>
      </c>
      <c r="L73" s="16">
        <v>6</v>
      </c>
      <c r="M73" s="16">
        <v>20.833333333333332</v>
      </c>
      <c r="N73" s="17">
        <f t="shared" si="2"/>
        <v>0.8797814207650273</v>
      </c>
    </row>
    <row r="74" spans="1:14" ht="30" x14ac:dyDescent="0.25">
      <c r="A74" s="28" t="str">
        <f t="shared" si="10"/>
        <v>Buga</v>
      </c>
      <c r="B74" s="28" t="str">
        <f t="shared" si="11"/>
        <v>Penal</v>
      </c>
      <c r="C74" s="40" t="s">
        <v>69</v>
      </c>
      <c r="D74" s="14">
        <v>6</v>
      </c>
      <c r="E74" s="14">
        <v>166</v>
      </c>
      <c r="F74" s="14">
        <v>27.666666666666668</v>
      </c>
      <c r="G74" s="14">
        <v>158</v>
      </c>
      <c r="H74" s="14">
        <v>26.333333333333332</v>
      </c>
      <c r="I74" s="15">
        <v>16</v>
      </c>
      <c r="J74" s="16">
        <v>8.5</v>
      </c>
      <c r="K74" s="16">
        <v>19.166666666666664</v>
      </c>
      <c r="L74" s="16">
        <v>8.1666666666666661</v>
      </c>
      <c r="M74" s="16">
        <v>18.166666666666664</v>
      </c>
      <c r="N74" s="17">
        <f t="shared" si="2"/>
        <v>0.95180722891566261</v>
      </c>
    </row>
    <row r="75" spans="1:14" x14ac:dyDescent="0.25">
      <c r="A75" s="50" t="s">
        <v>1593</v>
      </c>
      <c r="B75" s="50"/>
      <c r="C75" s="56"/>
      <c r="D75" s="51"/>
      <c r="E75" s="51"/>
      <c r="F75" s="51">
        <v>30</v>
      </c>
      <c r="G75" s="51"/>
      <c r="H75" s="51">
        <v>26</v>
      </c>
      <c r="I75" s="52"/>
      <c r="J75" s="53">
        <v>10</v>
      </c>
      <c r="K75" s="53">
        <v>21</v>
      </c>
      <c r="L75" s="53">
        <v>9</v>
      </c>
      <c r="M75" s="53">
        <v>17</v>
      </c>
      <c r="N75" s="54"/>
    </row>
    <row r="76" spans="1:14" x14ac:dyDescent="0.25">
      <c r="A76" s="18" t="s">
        <v>70</v>
      </c>
      <c r="B76" s="22"/>
      <c r="C76" s="57"/>
      <c r="D76" s="19"/>
      <c r="E76" s="19">
        <v>910</v>
      </c>
      <c r="F76" s="19">
        <v>151.66666666666666</v>
      </c>
      <c r="G76" s="19">
        <v>788</v>
      </c>
      <c r="H76" s="19">
        <v>131.33333333333331</v>
      </c>
      <c r="I76" s="20">
        <v>171</v>
      </c>
      <c r="J76" s="21">
        <v>48.666666666666664</v>
      </c>
      <c r="K76" s="21">
        <v>103</v>
      </c>
      <c r="L76" s="21">
        <v>47.333333333333329</v>
      </c>
      <c r="M76" s="21">
        <v>84</v>
      </c>
      <c r="N76" s="23">
        <f t="shared" si="2"/>
        <v>0.86593406593406597</v>
      </c>
    </row>
    <row r="77" spans="1:14" ht="30" x14ac:dyDescent="0.25">
      <c r="A77" s="13" t="s">
        <v>71</v>
      </c>
      <c r="B77" s="13" t="s">
        <v>12</v>
      </c>
      <c r="C77" s="40" t="s">
        <v>72</v>
      </c>
      <c r="D77" s="14">
        <v>6</v>
      </c>
      <c r="E77" s="14">
        <v>210</v>
      </c>
      <c r="F77" s="14">
        <v>35</v>
      </c>
      <c r="G77" s="14">
        <v>148</v>
      </c>
      <c r="H77" s="14">
        <v>24.666666666666668</v>
      </c>
      <c r="I77" s="15">
        <v>24</v>
      </c>
      <c r="J77" s="16">
        <v>10.166666666666666</v>
      </c>
      <c r="K77" s="16">
        <v>24.833333333333339</v>
      </c>
      <c r="L77" s="16">
        <v>8.6666666666666643</v>
      </c>
      <c r="M77" s="16">
        <v>16</v>
      </c>
      <c r="N77" s="17">
        <f t="shared" si="2"/>
        <v>0.70476190476190481</v>
      </c>
    </row>
    <row r="78" spans="1:14" ht="30" x14ac:dyDescent="0.25">
      <c r="A78" s="28" t="str">
        <f t="shared" ref="A78:A85" si="12">A77</f>
        <v>Cali</v>
      </c>
      <c r="B78" s="28" t="str">
        <f t="shared" ref="B78:B85" si="13">B77</f>
        <v>Penal</v>
      </c>
      <c r="C78" s="40" t="s">
        <v>73</v>
      </c>
      <c r="D78" s="14">
        <v>3</v>
      </c>
      <c r="E78" s="14">
        <v>96</v>
      </c>
      <c r="F78" s="14">
        <v>32</v>
      </c>
      <c r="G78" s="14">
        <v>74</v>
      </c>
      <c r="H78" s="14">
        <v>24.666666666666668</v>
      </c>
      <c r="I78" s="15">
        <v>77</v>
      </c>
      <c r="J78" s="16">
        <v>10.666666666666668</v>
      </c>
      <c r="K78" s="16">
        <v>21.333333333333336</v>
      </c>
      <c r="L78" s="16">
        <v>9.6666666666666661</v>
      </c>
      <c r="M78" s="16">
        <v>15.000000000000002</v>
      </c>
      <c r="N78" s="17">
        <f t="shared" si="2"/>
        <v>0.77083333333333337</v>
      </c>
    </row>
    <row r="79" spans="1:14" ht="30" x14ac:dyDescent="0.25">
      <c r="A79" s="28" t="str">
        <f t="shared" si="12"/>
        <v>Cali</v>
      </c>
      <c r="B79" s="28" t="str">
        <f t="shared" si="13"/>
        <v>Penal</v>
      </c>
      <c r="C79" s="40" t="s">
        <v>74</v>
      </c>
      <c r="D79" s="14">
        <v>6</v>
      </c>
      <c r="E79" s="14">
        <v>181</v>
      </c>
      <c r="F79" s="14">
        <v>30.166666666666668</v>
      </c>
      <c r="G79" s="14">
        <v>134</v>
      </c>
      <c r="H79" s="14">
        <v>22.333333333333332</v>
      </c>
      <c r="I79" s="15">
        <v>37</v>
      </c>
      <c r="J79" s="16">
        <v>5.8333333333333339</v>
      </c>
      <c r="K79" s="16">
        <v>24.333333333333339</v>
      </c>
      <c r="L79" s="16">
        <v>5.5000000000000009</v>
      </c>
      <c r="M79" s="16">
        <v>16.833333333333332</v>
      </c>
      <c r="N79" s="17">
        <f t="shared" si="2"/>
        <v>0.74033149171270718</v>
      </c>
    </row>
    <row r="80" spans="1:14" ht="30" x14ac:dyDescent="0.25">
      <c r="A80" s="28" t="str">
        <f t="shared" si="12"/>
        <v>Cali</v>
      </c>
      <c r="B80" s="28" t="str">
        <f t="shared" si="13"/>
        <v>Penal</v>
      </c>
      <c r="C80" s="40" t="s">
        <v>75</v>
      </c>
      <c r="D80" s="14">
        <v>6</v>
      </c>
      <c r="E80" s="14">
        <v>195</v>
      </c>
      <c r="F80" s="14">
        <v>32.5</v>
      </c>
      <c r="G80" s="14">
        <v>151</v>
      </c>
      <c r="H80" s="14">
        <v>25.166666666666668</v>
      </c>
      <c r="I80" s="15">
        <v>32</v>
      </c>
      <c r="J80" s="16">
        <v>9.6666666666666643</v>
      </c>
      <c r="K80" s="16">
        <v>22.833333333333332</v>
      </c>
      <c r="L80" s="16">
        <v>8.1666666666666661</v>
      </c>
      <c r="M80" s="16">
        <v>17</v>
      </c>
      <c r="N80" s="17">
        <f t="shared" si="2"/>
        <v>0.77435897435897438</v>
      </c>
    </row>
    <row r="81" spans="1:14" ht="30" x14ac:dyDescent="0.25">
      <c r="A81" s="28" t="str">
        <f t="shared" si="12"/>
        <v>Cali</v>
      </c>
      <c r="B81" s="28" t="str">
        <f t="shared" si="13"/>
        <v>Penal</v>
      </c>
      <c r="C81" s="40" t="s">
        <v>76</v>
      </c>
      <c r="D81" s="14">
        <v>6</v>
      </c>
      <c r="E81" s="14">
        <v>158</v>
      </c>
      <c r="F81" s="14">
        <v>26.333333333333332</v>
      </c>
      <c r="G81" s="14">
        <v>119</v>
      </c>
      <c r="H81" s="14">
        <v>19.833333333333332</v>
      </c>
      <c r="I81" s="15">
        <v>56</v>
      </c>
      <c r="J81" s="16">
        <v>8.3333333333333321</v>
      </c>
      <c r="K81" s="16">
        <v>18</v>
      </c>
      <c r="L81" s="16">
        <v>7.6666666666666679</v>
      </c>
      <c r="M81" s="16">
        <v>12.166666666666668</v>
      </c>
      <c r="N81" s="17">
        <f t="shared" si="2"/>
        <v>0.75316455696202533</v>
      </c>
    </row>
    <row r="82" spans="1:14" ht="30" x14ac:dyDescent="0.25">
      <c r="A82" s="28" t="str">
        <f t="shared" si="12"/>
        <v>Cali</v>
      </c>
      <c r="B82" s="28" t="str">
        <f t="shared" si="13"/>
        <v>Penal</v>
      </c>
      <c r="C82" s="40" t="s">
        <v>77</v>
      </c>
      <c r="D82" s="14">
        <v>6</v>
      </c>
      <c r="E82" s="14">
        <v>209</v>
      </c>
      <c r="F82" s="14">
        <v>34.833333333333336</v>
      </c>
      <c r="G82" s="14">
        <v>170</v>
      </c>
      <c r="H82" s="14">
        <v>28.333333333333332</v>
      </c>
      <c r="I82" s="15">
        <v>21</v>
      </c>
      <c r="J82" s="16">
        <v>10.499999999999998</v>
      </c>
      <c r="K82" s="16">
        <v>24.333333333333336</v>
      </c>
      <c r="L82" s="16">
        <v>8.5</v>
      </c>
      <c r="M82" s="16">
        <v>19.833333333333332</v>
      </c>
      <c r="N82" s="17">
        <f t="shared" si="2"/>
        <v>0.8133971291866029</v>
      </c>
    </row>
    <row r="83" spans="1:14" ht="30" x14ac:dyDescent="0.25">
      <c r="A83" s="28" t="str">
        <f t="shared" si="12"/>
        <v>Cali</v>
      </c>
      <c r="B83" s="28" t="str">
        <f t="shared" si="13"/>
        <v>Penal</v>
      </c>
      <c r="C83" s="40" t="s">
        <v>78</v>
      </c>
      <c r="D83" s="14">
        <v>6</v>
      </c>
      <c r="E83" s="14">
        <v>92</v>
      </c>
      <c r="F83" s="14">
        <v>15.333333333333334</v>
      </c>
      <c r="G83" s="14">
        <v>98</v>
      </c>
      <c r="H83" s="14">
        <v>16.333333333333332</v>
      </c>
      <c r="I83" s="15">
        <v>52</v>
      </c>
      <c r="J83" s="16">
        <v>8.3333333333333321</v>
      </c>
      <c r="K83" s="16">
        <v>7.0000000000000009</v>
      </c>
      <c r="L83" s="16">
        <v>9.8333333333333357</v>
      </c>
      <c r="M83" s="16">
        <v>6.5000000000000009</v>
      </c>
      <c r="N83" s="17">
        <f t="shared" si="2"/>
        <v>1.0652173913043479</v>
      </c>
    </row>
    <row r="84" spans="1:14" ht="30" x14ac:dyDescent="0.25">
      <c r="A84" s="28" t="str">
        <f t="shared" si="12"/>
        <v>Cali</v>
      </c>
      <c r="B84" s="28" t="str">
        <f t="shared" si="13"/>
        <v>Penal</v>
      </c>
      <c r="C84" s="40" t="s">
        <v>79</v>
      </c>
      <c r="D84" s="14">
        <v>6</v>
      </c>
      <c r="E84" s="14">
        <v>196</v>
      </c>
      <c r="F84" s="14">
        <v>32.666666666666664</v>
      </c>
      <c r="G84" s="14">
        <v>141</v>
      </c>
      <c r="H84" s="14">
        <v>23.5</v>
      </c>
      <c r="I84" s="15">
        <v>94</v>
      </c>
      <c r="J84" s="16">
        <v>8.5</v>
      </c>
      <c r="K84" s="16">
        <v>24.166666666666668</v>
      </c>
      <c r="L84" s="16">
        <v>8</v>
      </c>
      <c r="M84" s="16">
        <v>15.499999999999998</v>
      </c>
      <c r="N84" s="17">
        <f t="shared" si="2"/>
        <v>0.71938775510204078</v>
      </c>
    </row>
    <row r="85" spans="1:14" ht="30" x14ac:dyDescent="0.25">
      <c r="A85" s="28" t="str">
        <f t="shared" si="12"/>
        <v>Cali</v>
      </c>
      <c r="B85" s="28" t="str">
        <f t="shared" si="13"/>
        <v>Penal</v>
      </c>
      <c r="C85" s="40" t="s">
        <v>80</v>
      </c>
      <c r="D85" s="14">
        <v>6</v>
      </c>
      <c r="E85" s="14">
        <v>107</v>
      </c>
      <c r="F85" s="14">
        <v>17.833333333333332</v>
      </c>
      <c r="G85" s="14">
        <v>112</v>
      </c>
      <c r="H85" s="14">
        <v>18.666666666666668</v>
      </c>
      <c r="I85" s="15">
        <v>60</v>
      </c>
      <c r="J85" s="16">
        <v>7.8333333333333339</v>
      </c>
      <c r="K85" s="16">
        <v>10</v>
      </c>
      <c r="L85" s="16">
        <v>8</v>
      </c>
      <c r="M85" s="16">
        <v>10.666666666666666</v>
      </c>
      <c r="N85" s="17">
        <f t="shared" si="2"/>
        <v>1.0467289719626167</v>
      </c>
    </row>
    <row r="86" spans="1:14" x14ac:dyDescent="0.25">
      <c r="A86" s="50" t="s">
        <v>1593</v>
      </c>
      <c r="B86" s="50"/>
      <c r="C86" s="56"/>
      <c r="D86" s="51"/>
      <c r="E86" s="51"/>
      <c r="F86" s="51">
        <v>29</v>
      </c>
      <c r="G86" s="51"/>
      <c r="H86" s="51">
        <v>23</v>
      </c>
      <c r="I86" s="52"/>
      <c r="J86" s="53">
        <v>9</v>
      </c>
      <c r="K86" s="53">
        <v>20</v>
      </c>
      <c r="L86" s="53">
        <v>8</v>
      </c>
      <c r="M86" s="53">
        <v>14</v>
      </c>
      <c r="N86" s="54"/>
    </row>
    <row r="87" spans="1:14" x14ac:dyDescent="0.25">
      <c r="A87" s="18" t="s">
        <v>81</v>
      </c>
      <c r="B87" s="22"/>
      <c r="C87" s="57"/>
      <c r="D87" s="19"/>
      <c r="E87" s="19">
        <v>1444</v>
      </c>
      <c r="F87" s="19">
        <v>256.66666666666669</v>
      </c>
      <c r="G87" s="19">
        <v>1147</v>
      </c>
      <c r="H87" s="19">
        <v>203.5</v>
      </c>
      <c r="I87" s="20">
        <v>453</v>
      </c>
      <c r="J87" s="21">
        <v>79.833333333333329</v>
      </c>
      <c r="K87" s="21">
        <v>176.83333333333334</v>
      </c>
      <c r="L87" s="21">
        <v>74</v>
      </c>
      <c r="M87" s="21">
        <v>129.5</v>
      </c>
      <c r="N87" s="23">
        <f t="shared" si="2"/>
        <v>0.79432132963988922</v>
      </c>
    </row>
    <row r="88" spans="1:14" ht="30" x14ac:dyDescent="0.25">
      <c r="A88" s="13" t="s">
        <v>82</v>
      </c>
      <c r="B88" s="13" t="s">
        <v>12</v>
      </c>
      <c r="C88" s="40" t="s">
        <v>83</v>
      </c>
      <c r="D88" s="14">
        <v>3</v>
      </c>
      <c r="E88" s="14">
        <v>67</v>
      </c>
      <c r="F88" s="14">
        <v>22.333333333333332</v>
      </c>
      <c r="G88" s="14">
        <v>46</v>
      </c>
      <c r="H88" s="14">
        <v>15.333333333333334</v>
      </c>
      <c r="I88" s="15">
        <v>31</v>
      </c>
      <c r="J88" s="16">
        <v>5</v>
      </c>
      <c r="K88" s="16">
        <v>17.333333333333332</v>
      </c>
      <c r="L88" s="16">
        <v>3</v>
      </c>
      <c r="M88" s="16">
        <v>12.333333333333334</v>
      </c>
      <c r="N88" s="17">
        <f t="shared" si="2"/>
        <v>0.68656716417910446</v>
      </c>
    </row>
    <row r="89" spans="1:14" ht="30" x14ac:dyDescent="0.25">
      <c r="A89" s="28" t="str">
        <f>A88</f>
        <v>Cartagena</v>
      </c>
      <c r="B89" s="28" t="str">
        <f t="shared" ref="B89" si="14">B88</f>
        <v>Penal</v>
      </c>
      <c r="C89" s="40" t="s">
        <v>84</v>
      </c>
      <c r="D89" s="14">
        <v>6</v>
      </c>
      <c r="E89" s="14">
        <v>167</v>
      </c>
      <c r="F89" s="14">
        <v>27.833333333333332</v>
      </c>
      <c r="G89" s="14">
        <v>107</v>
      </c>
      <c r="H89" s="14">
        <v>17.833333333333332</v>
      </c>
      <c r="I89" s="15">
        <v>59</v>
      </c>
      <c r="J89" s="16">
        <v>7.0000000000000009</v>
      </c>
      <c r="K89" s="16">
        <v>20.833333333333336</v>
      </c>
      <c r="L89" s="16">
        <v>3.1666666666666661</v>
      </c>
      <c r="M89" s="16">
        <v>14.666666666666668</v>
      </c>
      <c r="N89" s="17">
        <f t="shared" ref="N89:N164" si="15">+G89/E89</f>
        <v>0.64071856287425155</v>
      </c>
    </row>
    <row r="90" spans="1:14" ht="30" x14ac:dyDescent="0.25">
      <c r="A90" s="28" t="s">
        <v>82</v>
      </c>
      <c r="B90" s="28" t="s">
        <v>12</v>
      </c>
      <c r="C90" s="32" t="s">
        <v>206</v>
      </c>
      <c r="D90" s="29" t="s">
        <v>204</v>
      </c>
      <c r="E90" s="29" t="s">
        <v>204</v>
      </c>
      <c r="F90" s="29" t="s">
        <v>204</v>
      </c>
      <c r="G90" s="29" t="s">
        <v>204</v>
      </c>
      <c r="H90" s="29" t="s">
        <v>204</v>
      </c>
      <c r="I90" s="29" t="s">
        <v>204</v>
      </c>
      <c r="J90" s="29" t="s">
        <v>204</v>
      </c>
      <c r="K90" s="29" t="s">
        <v>204</v>
      </c>
      <c r="L90" s="29" t="s">
        <v>204</v>
      </c>
      <c r="M90" s="29" t="s">
        <v>204</v>
      </c>
      <c r="N90" s="29" t="s">
        <v>204</v>
      </c>
    </row>
    <row r="91" spans="1:14" x14ac:dyDescent="0.25">
      <c r="A91" s="50" t="s">
        <v>1593</v>
      </c>
      <c r="B91" s="50"/>
      <c r="C91" s="56"/>
      <c r="D91" s="51"/>
      <c r="E91" s="51"/>
      <c r="F91" s="51">
        <v>25</v>
      </c>
      <c r="G91" s="51"/>
      <c r="H91" s="51">
        <v>17</v>
      </c>
      <c r="I91" s="52"/>
      <c r="J91" s="53">
        <v>6</v>
      </c>
      <c r="K91" s="53">
        <v>19</v>
      </c>
      <c r="L91" s="53">
        <v>3</v>
      </c>
      <c r="M91" s="53">
        <v>14</v>
      </c>
      <c r="N91" s="54"/>
    </row>
    <row r="92" spans="1:14" x14ac:dyDescent="0.25">
      <c r="A92" s="18" t="s">
        <v>85</v>
      </c>
      <c r="B92" s="22"/>
      <c r="C92" s="57"/>
      <c r="D92" s="19"/>
      <c r="E92" s="19">
        <v>234</v>
      </c>
      <c r="F92" s="19">
        <v>50.166666666666664</v>
      </c>
      <c r="G92" s="19">
        <v>153</v>
      </c>
      <c r="H92" s="19">
        <v>33.166666666666664</v>
      </c>
      <c r="I92" s="20">
        <v>90</v>
      </c>
      <c r="J92" s="21">
        <v>12</v>
      </c>
      <c r="K92" s="21">
        <v>38.166666666666671</v>
      </c>
      <c r="L92" s="21">
        <v>6.1666666666666661</v>
      </c>
      <c r="M92" s="21">
        <v>27</v>
      </c>
      <c r="N92" s="23">
        <f t="shared" si="15"/>
        <v>0.65384615384615385</v>
      </c>
    </row>
    <row r="93" spans="1:14" ht="30" x14ac:dyDescent="0.25">
      <c r="A93" s="13" t="s">
        <v>86</v>
      </c>
      <c r="B93" s="13" t="s">
        <v>12</v>
      </c>
      <c r="C93" s="40" t="s">
        <v>87</v>
      </c>
      <c r="D93" s="14">
        <v>6</v>
      </c>
      <c r="E93" s="14">
        <v>420</v>
      </c>
      <c r="F93" s="14">
        <v>70</v>
      </c>
      <c r="G93" s="14">
        <v>340</v>
      </c>
      <c r="H93" s="14">
        <v>56.666666666666664</v>
      </c>
      <c r="I93" s="15">
        <v>79</v>
      </c>
      <c r="J93" s="16">
        <v>19.166666666666668</v>
      </c>
      <c r="K93" s="16">
        <v>50.833333333333329</v>
      </c>
      <c r="L93" s="16">
        <v>16.999999999999996</v>
      </c>
      <c r="M93" s="16">
        <v>39.666666666666664</v>
      </c>
      <c r="N93" s="17">
        <f t="shared" si="15"/>
        <v>0.80952380952380953</v>
      </c>
    </row>
    <row r="94" spans="1:14" ht="30" x14ac:dyDescent="0.25">
      <c r="A94" s="28" t="str">
        <f t="shared" ref="A94:A95" si="16">A93</f>
        <v>Cúcuta</v>
      </c>
      <c r="B94" s="28" t="str">
        <f t="shared" ref="B94:B95" si="17">B93</f>
        <v>Penal</v>
      </c>
      <c r="C94" s="40" t="s">
        <v>88</v>
      </c>
      <c r="D94" s="14">
        <v>6</v>
      </c>
      <c r="E94" s="14">
        <v>401</v>
      </c>
      <c r="F94" s="14">
        <v>66.833333333333329</v>
      </c>
      <c r="G94" s="14">
        <v>404</v>
      </c>
      <c r="H94" s="14">
        <v>67.333333333333329</v>
      </c>
      <c r="I94" s="15">
        <v>38</v>
      </c>
      <c r="J94" s="16">
        <v>15.333333333333334</v>
      </c>
      <c r="K94" s="16">
        <v>51.5</v>
      </c>
      <c r="L94" s="16">
        <v>17.166666666666664</v>
      </c>
      <c r="M94" s="16">
        <v>50.166666666666671</v>
      </c>
      <c r="N94" s="17">
        <f t="shared" si="15"/>
        <v>1.0074812967581048</v>
      </c>
    </row>
    <row r="95" spans="1:14" ht="30" x14ac:dyDescent="0.25">
      <c r="A95" s="28" t="str">
        <f t="shared" si="16"/>
        <v>Cúcuta</v>
      </c>
      <c r="B95" s="28" t="str">
        <f t="shared" si="17"/>
        <v>Penal</v>
      </c>
      <c r="C95" s="40" t="s">
        <v>89</v>
      </c>
      <c r="D95" s="14">
        <v>6</v>
      </c>
      <c r="E95" s="14">
        <v>342</v>
      </c>
      <c r="F95" s="14">
        <v>57</v>
      </c>
      <c r="G95" s="14">
        <v>317</v>
      </c>
      <c r="H95" s="14">
        <v>52.833333333333336</v>
      </c>
      <c r="I95" s="15">
        <v>65</v>
      </c>
      <c r="J95" s="16">
        <v>14.333333333333329</v>
      </c>
      <c r="K95" s="16">
        <v>42.666666666666671</v>
      </c>
      <c r="L95" s="16">
        <v>16.666666666666668</v>
      </c>
      <c r="M95" s="16">
        <v>36.166666666666664</v>
      </c>
      <c r="N95" s="17">
        <f t="shared" si="15"/>
        <v>0.92690058479532167</v>
      </c>
    </row>
    <row r="96" spans="1:14" x14ac:dyDescent="0.25">
      <c r="A96" s="50" t="s">
        <v>1593</v>
      </c>
      <c r="B96" s="50"/>
      <c r="C96" s="56"/>
      <c r="D96" s="51"/>
      <c r="E96" s="51"/>
      <c r="F96" s="51">
        <v>65</v>
      </c>
      <c r="G96" s="51"/>
      <c r="H96" s="51">
        <v>59</v>
      </c>
      <c r="I96" s="52"/>
      <c r="J96" s="53">
        <v>16</v>
      </c>
      <c r="K96" s="53">
        <v>48</v>
      </c>
      <c r="L96" s="53">
        <v>17</v>
      </c>
      <c r="M96" s="53">
        <v>42</v>
      </c>
      <c r="N96" s="54"/>
    </row>
    <row r="97" spans="1:14" x14ac:dyDescent="0.25">
      <c r="A97" s="18" t="s">
        <v>90</v>
      </c>
      <c r="B97" s="22" t="str">
        <f>B95</f>
        <v>Penal</v>
      </c>
      <c r="C97" s="57"/>
      <c r="D97" s="19"/>
      <c r="E97" s="19">
        <v>1163</v>
      </c>
      <c r="F97" s="19">
        <v>193.83333333333331</v>
      </c>
      <c r="G97" s="19">
        <v>1061</v>
      </c>
      <c r="H97" s="19">
        <v>176.83333333333334</v>
      </c>
      <c r="I97" s="20">
        <v>182</v>
      </c>
      <c r="J97" s="21">
        <v>48.833333333333329</v>
      </c>
      <c r="K97" s="21">
        <v>145</v>
      </c>
      <c r="L97" s="21">
        <v>50.833333333333329</v>
      </c>
      <c r="M97" s="21">
        <v>126</v>
      </c>
      <c r="N97" s="23">
        <f t="shared" si="15"/>
        <v>0.91229578675838352</v>
      </c>
    </row>
    <row r="98" spans="1:14" ht="30" x14ac:dyDescent="0.25">
      <c r="A98" s="13" t="s">
        <v>91</v>
      </c>
      <c r="B98" s="13" t="s">
        <v>12</v>
      </c>
      <c r="C98" s="40" t="s">
        <v>92</v>
      </c>
      <c r="D98" s="14">
        <v>6</v>
      </c>
      <c r="E98" s="14">
        <v>171</v>
      </c>
      <c r="F98" s="14">
        <v>28.5</v>
      </c>
      <c r="G98" s="14">
        <v>113</v>
      </c>
      <c r="H98" s="14">
        <v>18.833333333333332</v>
      </c>
      <c r="I98" s="15">
        <v>31</v>
      </c>
      <c r="J98" s="16">
        <v>13.333333333333334</v>
      </c>
      <c r="K98" s="16">
        <v>15.16666666666667</v>
      </c>
      <c r="L98" s="16">
        <v>11</v>
      </c>
      <c r="M98" s="16">
        <v>7.8333333333333348</v>
      </c>
      <c r="N98" s="17">
        <f t="shared" si="15"/>
        <v>0.66081871345029242</v>
      </c>
    </row>
    <row r="99" spans="1:14" ht="30" x14ac:dyDescent="0.25">
      <c r="A99" s="28" t="str">
        <f t="shared" ref="A99:A102" si="18">A98</f>
        <v>Cundinamarca</v>
      </c>
      <c r="B99" s="28" t="str">
        <f t="shared" ref="B99:B102" si="19">B98</f>
        <v>Penal</v>
      </c>
      <c r="C99" s="40" t="s">
        <v>93</v>
      </c>
      <c r="D99" s="14">
        <v>6</v>
      </c>
      <c r="E99" s="14">
        <v>176</v>
      </c>
      <c r="F99" s="14">
        <v>29.333333333333332</v>
      </c>
      <c r="G99" s="14">
        <v>146</v>
      </c>
      <c r="H99" s="14">
        <v>24.333333333333332</v>
      </c>
      <c r="I99" s="15">
        <v>26</v>
      </c>
      <c r="J99" s="16">
        <v>14</v>
      </c>
      <c r="K99" s="16">
        <v>15.333333333333334</v>
      </c>
      <c r="L99" s="16">
        <v>11.499999999999996</v>
      </c>
      <c r="M99" s="16">
        <v>12.833333333333332</v>
      </c>
      <c r="N99" s="17">
        <f t="shared" si="15"/>
        <v>0.82954545454545459</v>
      </c>
    </row>
    <row r="100" spans="1:14" ht="30" x14ac:dyDescent="0.25">
      <c r="A100" s="28" t="str">
        <f t="shared" si="18"/>
        <v>Cundinamarca</v>
      </c>
      <c r="B100" s="28" t="str">
        <f t="shared" si="19"/>
        <v>Penal</v>
      </c>
      <c r="C100" s="40" t="s">
        <v>94</v>
      </c>
      <c r="D100" s="14">
        <v>3</v>
      </c>
      <c r="E100" s="14">
        <v>48</v>
      </c>
      <c r="F100" s="14">
        <v>16</v>
      </c>
      <c r="G100" s="14">
        <v>37</v>
      </c>
      <c r="H100" s="14">
        <v>12.333333333333334</v>
      </c>
      <c r="I100" s="15">
        <v>63</v>
      </c>
      <c r="J100" s="16">
        <v>15.999999999999998</v>
      </c>
      <c r="K100" s="16"/>
      <c r="L100" s="16">
        <v>12.333333333333334</v>
      </c>
      <c r="M100" s="16"/>
      <c r="N100" s="17">
        <f t="shared" si="15"/>
        <v>0.77083333333333337</v>
      </c>
    </row>
    <row r="101" spans="1:14" ht="30" x14ac:dyDescent="0.25">
      <c r="A101" s="28" t="str">
        <f t="shared" si="18"/>
        <v>Cundinamarca</v>
      </c>
      <c r="B101" s="28" t="str">
        <f t="shared" si="19"/>
        <v>Penal</v>
      </c>
      <c r="C101" s="40" t="s">
        <v>95</v>
      </c>
      <c r="D101" s="14">
        <v>6</v>
      </c>
      <c r="E101" s="14">
        <v>180</v>
      </c>
      <c r="F101" s="14">
        <v>30</v>
      </c>
      <c r="G101" s="14">
        <v>122</v>
      </c>
      <c r="H101" s="14">
        <v>20.333333333333332</v>
      </c>
      <c r="I101" s="15">
        <v>36</v>
      </c>
      <c r="J101" s="16">
        <v>14</v>
      </c>
      <c r="K101" s="16">
        <v>15.999999999999998</v>
      </c>
      <c r="L101" s="16">
        <v>12.833333333333334</v>
      </c>
      <c r="M101" s="16">
        <v>7.5000000000000009</v>
      </c>
      <c r="N101" s="17">
        <f t="shared" si="15"/>
        <v>0.67777777777777781</v>
      </c>
    </row>
    <row r="102" spans="1:14" ht="30" x14ac:dyDescent="0.25">
      <c r="A102" s="28" t="str">
        <f t="shared" si="18"/>
        <v>Cundinamarca</v>
      </c>
      <c r="B102" s="28" t="str">
        <f t="shared" si="19"/>
        <v>Penal</v>
      </c>
      <c r="C102" s="40" t="s">
        <v>96</v>
      </c>
      <c r="D102" s="14">
        <v>6</v>
      </c>
      <c r="E102" s="14">
        <v>163</v>
      </c>
      <c r="F102" s="14">
        <v>27.166666666666668</v>
      </c>
      <c r="G102" s="14">
        <v>98</v>
      </c>
      <c r="H102" s="14">
        <v>16.333333333333332</v>
      </c>
      <c r="I102" s="15">
        <v>115</v>
      </c>
      <c r="J102" s="16">
        <v>12</v>
      </c>
      <c r="K102" s="16">
        <v>15.16666666666667</v>
      </c>
      <c r="L102" s="16">
        <v>7.3333333333333348</v>
      </c>
      <c r="M102" s="16">
        <v>9</v>
      </c>
      <c r="N102" s="17">
        <f t="shared" si="15"/>
        <v>0.60122699386503065</v>
      </c>
    </row>
    <row r="103" spans="1:14" x14ac:dyDescent="0.25">
      <c r="A103" s="50" t="s">
        <v>1593</v>
      </c>
      <c r="B103" s="50"/>
      <c r="C103" s="56"/>
      <c r="D103" s="51"/>
      <c r="E103" s="51"/>
      <c r="F103" s="51">
        <v>26</v>
      </c>
      <c r="G103" s="51"/>
      <c r="H103" s="51">
        <v>18</v>
      </c>
      <c r="I103" s="52"/>
      <c r="J103" s="53">
        <v>14</v>
      </c>
      <c r="K103" s="53">
        <v>15</v>
      </c>
      <c r="L103" s="53">
        <v>11</v>
      </c>
      <c r="M103" s="53">
        <v>9</v>
      </c>
      <c r="N103" s="54"/>
    </row>
    <row r="104" spans="1:14" x14ac:dyDescent="0.25">
      <c r="A104" s="18" t="s">
        <v>97</v>
      </c>
      <c r="B104" s="22"/>
      <c r="C104" s="57"/>
      <c r="D104" s="19"/>
      <c r="E104" s="19">
        <v>738</v>
      </c>
      <c r="F104" s="19">
        <v>131</v>
      </c>
      <c r="G104" s="19">
        <v>516</v>
      </c>
      <c r="H104" s="19">
        <v>92.166666666666657</v>
      </c>
      <c r="I104" s="20">
        <v>271</v>
      </c>
      <c r="J104" s="21">
        <v>69.333333333333343</v>
      </c>
      <c r="K104" s="21">
        <v>61.666666666666671</v>
      </c>
      <c r="L104" s="21">
        <v>55</v>
      </c>
      <c r="M104" s="21">
        <v>37.166666666666671</v>
      </c>
      <c r="N104" s="23">
        <f t="shared" si="15"/>
        <v>0.69918699186991873</v>
      </c>
    </row>
    <row r="105" spans="1:14" ht="30" x14ac:dyDescent="0.25">
      <c r="A105" s="13" t="s">
        <v>98</v>
      </c>
      <c r="B105" s="13" t="s">
        <v>12</v>
      </c>
      <c r="C105" s="40" t="s">
        <v>99</v>
      </c>
      <c r="D105" s="14">
        <v>6</v>
      </c>
      <c r="E105" s="14">
        <v>214</v>
      </c>
      <c r="F105" s="14">
        <v>35.666666666666664</v>
      </c>
      <c r="G105" s="14">
        <v>222</v>
      </c>
      <c r="H105" s="14">
        <v>37</v>
      </c>
      <c r="I105" s="15">
        <v>46</v>
      </c>
      <c r="J105" s="16">
        <v>7.666666666666667</v>
      </c>
      <c r="K105" s="16">
        <v>28</v>
      </c>
      <c r="L105" s="16">
        <v>9.0000000000000018</v>
      </c>
      <c r="M105" s="16">
        <v>28.000000000000004</v>
      </c>
      <c r="N105" s="17">
        <f t="shared" si="15"/>
        <v>1.0373831775700935</v>
      </c>
    </row>
    <row r="106" spans="1:14" ht="30" x14ac:dyDescent="0.25">
      <c r="A106" s="28" t="str">
        <f t="shared" ref="A106:A110" si="20">A105</f>
        <v>Ibagué</v>
      </c>
      <c r="B106" s="28" t="str">
        <f t="shared" ref="B106:B110" si="21">B105</f>
        <v>Penal</v>
      </c>
      <c r="C106" s="40" t="s">
        <v>100</v>
      </c>
      <c r="D106" s="14">
        <v>6</v>
      </c>
      <c r="E106" s="14">
        <v>272</v>
      </c>
      <c r="F106" s="14">
        <v>45.333333333333336</v>
      </c>
      <c r="G106" s="14">
        <v>260</v>
      </c>
      <c r="H106" s="14">
        <v>43.333333333333336</v>
      </c>
      <c r="I106" s="15">
        <v>76</v>
      </c>
      <c r="J106" s="16">
        <v>11.166666666666664</v>
      </c>
      <c r="K106" s="16">
        <v>34.166666666666664</v>
      </c>
      <c r="L106" s="16">
        <v>12.5</v>
      </c>
      <c r="M106" s="16">
        <v>30.833333333333332</v>
      </c>
      <c r="N106" s="17">
        <f t="shared" si="15"/>
        <v>0.95588235294117652</v>
      </c>
    </row>
    <row r="107" spans="1:14" ht="30" x14ac:dyDescent="0.25">
      <c r="A107" s="28" t="str">
        <f t="shared" si="20"/>
        <v>Ibagué</v>
      </c>
      <c r="B107" s="28" t="str">
        <f t="shared" si="21"/>
        <v>Penal</v>
      </c>
      <c r="C107" s="40" t="s">
        <v>101</v>
      </c>
      <c r="D107" s="14">
        <v>6</v>
      </c>
      <c r="E107" s="14">
        <v>223</v>
      </c>
      <c r="F107" s="14">
        <v>37.166666666666664</v>
      </c>
      <c r="G107" s="14">
        <v>211</v>
      </c>
      <c r="H107" s="14">
        <v>35.166666666666664</v>
      </c>
      <c r="I107" s="15">
        <v>87</v>
      </c>
      <c r="J107" s="16">
        <v>11.333333333333334</v>
      </c>
      <c r="K107" s="16">
        <v>25.833333333333332</v>
      </c>
      <c r="L107" s="16">
        <v>11.833333333333334</v>
      </c>
      <c r="M107" s="16">
        <v>23.333333333333332</v>
      </c>
      <c r="N107" s="17">
        <f t="shared" si="15"/>
        <v>0.94618834080717484</v>
      </c>
    </row>
    <row r="108" spans="1:14" ht="30" x14ac:dyDescent="0.25">
      <c r="A108" s="28" t="str">
        <f t="shared" si="20"/>
        <v>Ibagué</v>
      </c>
      <c r="B108" s="28" t="str">
        <f t="shared" si="21"/>
        <v>Penal</v>
      </c>
      <c r="C108" s="40" t="s">
        <v>102</v>
      </c>
      <c r="D108" s="14">
        <v>6</v>
      </c>
      <c r="E108" s="14">
        <v>189</v>
      </c>
      <c r="F108" s="14">
        <v>31.5</v>
      </c>
      <c r="G108" s="14">
        <v>162</v>
      </c>
      <c r="H108" s="14">
        <v>27</v>
      </c>
      <c r="I108" s="15">
        <v>62</v>
      </c>
      <c r="J108" s="16">
        <v>11.5</v>
      </c>
      <c r="K108" s="16">
        <v>20.000000000000004</v>
      </c>
      <c r="L108" s="16">
        <v>12.333333333333336</v>
      </c>
      <c r="M108" s="16">
        <v>14.666666666666668</v>
      </c>
      <c r="N108" s="17">
        <f t="shared" si="15"/>
        <v>0.8571428571428571</v>
      </c>
    </row>
    <row r="109" spans="1:14" ht="30" x14ac:dyDescent="0.25">
      <c r="A109" s="28" t="str">
        <f t="shared" si="20"/>
        <v>Ibagué</v>
      </c>
      <c r="B109" s="28" t="str">
        <f t="shared" si="21"/>
        <v>Penal</v>
      </c>
      <c r="C109" s="40" t="s">
        <v>103</v>
      </c>
      <c r="D109" s="14">
        <v>6</v>
      </c>
      <c r="E109" s="14">
        <v>181</v>
      </c>
      <c r="F109" s="14">
        <v>30.166666666666668</v>
      </c>
      <c r="G109" s="14">
        <v>197</v>
      </c>
      <c r="H109" s="14">
        <v>32.833333333333336</v>
      </c>
      <c r="I109" s="15">
        <v>34</v>
      </c>
      <c r="J109" s="16">
        <v>8.8333333333333321</v>
      </c>
      <c r="K109" s="16">
        <v>21.333333333333332</v>
      </c>
      <c r="L109" s="16">
        <v>11.999999999999998</v>
      </c>
      <c r="M109" s="16">
        <v>20.833333333333332</v>
      </c>
      <c r="N109" s="17">
        <f t="shared" si="15"/>
        <v>1.0883977900552486</v>
      </c>
    </row>
    <row r="110" spans="1:14" ht="30" x14ac:dyDescent="0.25">
      <c r="A110" s="28" t="str">
        <f t="shared" si="20"/>
        <v>Ibagué</v>
      </c>
      <c r="B110" s="28" t="str">
        <f t="shared" si="21"/>
        <v>Penal</v>
      </c>
      <c r="C110" s="40" t="s">
        <v>104</v>
      </c>
      <c r="D110" s="14">
        <v>6</v>
      </c>
      <c r="E110" s="14">
        <v>171</v>
      </c>
      <c r="F110" s="14">
        <v>28.5</v>
      </c>
      <c r="G110" s="14">
        <v>165</v>
      </c>
      <c r="H110" s="14">
        <v>27.5</v>
      </c>
      <c r="I110" s="15">
        <v>51</v>
      </c>
      <c r="J110" s="16">
        <v>6.333333333333333</v>
      </c>
      <c r="K110" s="16">
        <v>22.166666666666664</v>
      </c>
      <c r="L110" s="16">
        <v>6.8333333333333339</v>
      </c>
      <c r="M110" s="16">
        <v>20.666666666666668</v>
      </c>
      <c r="N110" s="17">
        <f t="shared" si="15"/>
        <v>0.96491228070175439</v>
      </c>
    </row>
    <row r="111" spans="1:14" x14ac:dyDescent="0.25">
      <c r="A111" s="50" t="s">
        <v>1593</v>
      </c>
      <c r="B111" s="50"/>
      <c r="C111" s="56"/>
      <c r="D111" s="51"/>
      <c r="E111" s="51"/>
      <c r="F111" s="51">
        <v>35</v>
      </c>
      <c r="G111" s="51"/>
      <c r="H111" s="51">
        <v>34</v>
      </c>
      <c r="I111" s="52"/>
      <c r="J111" s="53">
        <v>9</v>
      </c>
      <c r="K111" s="53">
        <v>25</v>
      </c>
      <c r="L111" s="53">
        <v>11</v>
      </c>
      <c r="M111" s="53">
        <v>23</v>
      </c>
      <c r="N111" s="54"/>
    </row>
    <row r="112" spans="1:14" x14ac:dyDescent="0.25">
      <c r="A112" s="18" t="s">
        <v>105</v>
      </c>
      <c r="B112" s="22"/>
      <c r="C112" s="57"/>
      <c r="D112" s="19"/>
      <c r="E112" s="19">
        <v>1250</v>
      </c>
      <c r="F112" s="19">
        <v>208.33333333333331</v>
      </c>
      <c r="G112" s="19">
        <v>1217</v>
      </c>
      <c r="H112" s="19">
        <v>202.83333333333334</v>
      </c>
      <c r="I112" s="20">
        <v>356</v>
      </c>
      <c r="J112" s="21">
        <v>56.833333333333336</v>
      </c>
      <c r="K112" s="21">
        <v>151.5</v>
      </c>
      <c r="L112" s="21">
        <v>64.5</v>
      </c>
      <c r="M112" s="21">
        <v>138.33333333333334</v>
      </c>
      <c r="N112" s="23">
        <f t="shared" si="15"/>
        <v>0.97360000000000002</v>
      </c>
    </row>
    <row r="113" spans="1:14" ht="30" x14ac:dyDescent="0.25">
      <c r="A113" s="13" t="s">
        <v>106</v>
      </c>
      <c r="B113" s="13" t="s">
        <v>12</v>
      </c>
      <c r="C113" s="40" t="s">
        <v>107</v>
      </c>
      <c r="D113" s="14">
        <v>6</v>
      </c>
      <c r="E113" s="14">
        <v>207</v>
      </c>
      <c r="F113" s="14">
        <v>34.5</v>
      </c>
      <c r="G113" s="14">
        <v>203</v>
      </c>
      <c r="H113" s="14">
        <v>33.833333333333336</v>
      </c>
      <c r="I113" s="15">
        <v>50</v>
      </c>
      <c r="J113" s="16">
        <v>8.9999999999999982</v>
      </c>
      <c r="K113" s="16">
        <v>25.499999999999993</v>
      </c>
      <c r="L113" s="16">
        <v>9.8333333333333321</v>
      </c>
      <c r="M113" s="16">
        <v>24</v>
      </c>
      <c r="N113" s="17">
        <f t="shared" si="15"/>
        <v>0.98067632850241548</v>
      </c>
    </row>
    <row r="114" spans="1:14" ht="30" x14ac:dyDescent="0.25">
      <c r="A114" s="28" t="str">
        <f t="shared" ref="A114:A116" si="22">A113</f>
        <v>Manizales</v>
      </c>
      <c r="B114" s="28" t="str">
        <f t="shared" ref="B114:B116" si="23">B113</f>
        <v>Penal</v>
      </c>
      <c r="C114" s="40" t="s">
        <v>108</v>
      </c>
      <c r="D114" s="14">
        <v>6</v>
      </c>
      <c r="E114" s="14">
        <v>199</v>
      </c>
      <c r="F114" s="14">
        <v>33.166666666666664</v>
      </c>
      <c r="G114" s="14">
        <v>164</v>
      </c>
      <c r="H114" s="14">
        <v>27.333333333333332</v>
      </c>
      <c r="I114" s="15">
        <v>56</v>
      </c>
      <c r="J114" s="16">
        <v>9.8333333333333321</v>
      </c>
      <c r="K114" s="16">
        <v>23.333333333333336</v>
      </c>
      <c r="L114" s="16">
        <v>9.6666666666666643</v>
      </c>
      <c r="M114" s="16">
        <v>17.666666666666668</v>
      </c>
      <c r="N114" s="17">
        <f t="shared" si="15"/>
        <v>0.82412060301507539</v>
      </c>
    </row>
    <row r="115" spans="1:14" ht="30" x14ac:dyDescent="0.25">
      <c r="A115" s="28" t="str">
        <f t="shared" si="22"/>
        <v>Manizales</v>
      </c>
      <c r="B115" s="28" t="str">
        <f t="shared" si="23"/>
        <v>Penal</v>
      </c>
      <c r="C115" s="40" t="s">
        <v>109</v>
      </c>
      <c r="D115" s="14">
        <v>6</v>
      </c>
      <c r="E115" s="14">
        <v>191</v>
      </c>
      <c r="F115" s="14">
        <v>31.833333333333332</v>
      </c>
      <c r="G115" s="14">
        <v>175</v>
      </c>
      <c r="H115" s="14">
        <v>29.166666666666668</v>
      </c>
      <c r="I115" s="15">
        <v>153</v>
      </c>
      <c r="J115" s="16">
        <v>9.6666666666666643</v>
      </c>
      <c r="K115" s="16">
        <v>22.166666666666664</v>
      </c>
      <c r="L115" s="16">
        <v>9</v>
      </c>
      <c r="M115" s="16">
        <v>20.166666666666664</v>
      </c>
      <c r="N115" s="17">
        <f t="shared" si="15"/>
        <v>0.91623036649214662</v>
      </c>
    </row>
    <row r="116" spans="1:14" ht="30" x14ac:dyDescent="0.25">
      <c r="A116" s="28" t="str">
        <f t="shared" si="22"/>
        <v>Manizales</v>
      </c>
      <c r="B116" s="28" t="str">
        <f t="shared" si="23"/>
        <v>Penal</v>
      </c>
      <c r="C116" s="40" t="s">
        <v>110</v>
      </c>
      <c r="D116" s="14">
        <v>6</v>
      </c>
      <c r="E116" s="14">
        <v>197</v>
      </c>
      <c r="F116" s="14">
        <v>32.833333333333336</v>
      </c>
      <c r="G116" s="14">
        <v>163</v>
      </c>
      <c r="H116" s="14">
        <v>27.166666666666668</v>
      </c>
      <c r="I116" s="15">
        <v>41</v>
      </c>
      <c r="J116" s="16">
        <v>9.6666666666666679</v>
      </c>
      <c r="K116" s="16">
        <v>23.166666666666668</v>
      </c>
      <c r="L116" s="16">
        <v>9.5000000000000036</v>
      </c>
      <c r="M116" s="16">
        <v>17.666666666666668</v>
      </c>
      <c r="N116" s="17">
        <f t="shared" si="15"/>
        <v>0.82741116751269039</v>
      </c>
    </row>
    <row r="117" spans="1:14" x14ac:dyDescent="0.25">
      <c r="A117" s="50" t="s">
        <v>1593</v>
      </c>
      <c r="B117" s="50"/>
      <c r="C117" s="56"/>
      <c r="D117" s="51"/>
      <c r="E117" s="51"/>
      <c r="F117" s="51">
        <v>33</v>
      </c>
      <c r="G117" s="51"/>
      <c r="H117" s="51">
        <v>29</v>
      </c>
      <c r="I117" s="52"/>
      <c r="J117" s="53">
        <v>10</v>
      </c>
      <c r="K117" s="53">
        <v>24</v>
      </c>
      <c r="L117" s="53">
        <v>10</v>
      </c>
      <c r="M117" s="53">
        <v>20</v>
      </c>
      <c r="N117" s="54"/>
    </row>
    <row r="118" spans="1:14" x14ac:dyDescent="0.25">
      <c r="A118" s="18" t="s">
        <v>111</v>
      </c>
      <c r="B118" s="22"/>
      <c r="C118" s="57"/>
      <c r="D118" s="19"/>
      <c r="E118" s="19">
        <v>794</v>
      </c>
      <c r="F118" s="19">
        <v>132.33333333333331</v>
      </c>
      <c r="G118" s="19">
        <v>705</v>
      </c>
      <c r="H118" s="19">
        <v>117.50000000000001</v>
      </c>
      <c r="I118" s="20">
        <v>300</v>
      </c>
      <c r="J118" s="21">
        <v>38.166666666666657</v>
      </c>
      <c r="K118" s="21">
        <v>94.166666666666671</v>
      </c>
      <c r="L118" s="21">
        <v>38</v>
      </c>
      <c r="M118" s="21">
        <v>79.5</v>
      </c>
      <c r="N118" s="23">
        <f t="shared" si="15"/>
        <v>0.88790931989924438</v>
      </c>
    </row>
    <row r="119" spans="1:14" ht="30" x14ac:dyDescent="0.25">
      <c r="A119" s="13" t="s">
        <v>112</v>
      </c>
      <c r="B119" s="13" t="s">
        <v>12</v>
      </c>
      <c r="C119" s="40" t="s">
        <v>113</v>
      </c>
      <c r="D119" s="14">
        <v>6</v>
      </c>
      <c r="E119" s="14">
        <v>198</v>
      </c>
      <c r="F119" s="14">
        <v>33</v>
      </c>
      <c r="G119" s="14">
        <v>173</v>
      </c>
      <c r="H119" s="14">
        <v>28.833333333333332</v>
      </c>
      <c r="I119" s="15">
        <v>11</v>
      </c>
      <c r="J119" s="16">
        <v>6.5</v>
      </c>
      <c r="K119" s="16">
        <v>26.5</v>
      </c>
      <c r="L119" s="16">
        <v>6.666666666666667</v>
      </c>
      <c r="M119" s="16">
        <v>22.166666666666664</v>
      </c>
      <c r="N119" s="17">
        <f t="shared" si="15"/>
        <v>0.8737373737373737</v>
      </c>
    </row>
    <row r="120" spans="1:14" ht="30" x14ac:dyDescent="0.25">
      <c r="A120" s="28" t="str">
        <f t="shared" ref="A120:A133" si="24">A119</f>
        <v>Medellín</v>
      </c>
      <c r="B120" s="28" t="str">
        <f t="shared" ref="B120:B133" si="25">B119</f>
        <v>Penal</v>
      </c>
      <c r="C120" s="40" t="s">
        <v>114</v>
      </c>
      <c r="D120" s="14">
        <v>6</v>
      </c>
      <c r="E120" s="14">
        <v>201</v>
      </c>
      <c r="F120" s="14">
        <v>33.5</v>
      </c>
      <c r="G120" s="14">
        <v>156</v>
      </c>
      <c r="H120" s="14">
        <v>26</v>
      </c>
      <c r="I120" s="15">
        <v>30</v>
      </c>
      <c r="J120" s="16">
        <v>6.833333333333333</v>
      </c>
      <c r="K120" s="16">
        <v>26.666666666666664</v>
      </c>
      <c r="L120" s="16">
        <v>5.8333333333333321</v>
      </c>
      <c r="M120" s="16">
        <v>20.166666666666664</v>
      </c>
      <c r="N120" s="17">
        <f t="shared" si="15"/>
        <v>0.77611940298507465</v>
      </c>
    </row>
    <row r="121" spans="1:14" ht="30" x14ac:dyDescent="0.25">
      <c r="A121" s="28" t="str">
        <f t="shared" si="24"/>
        <v>Medellín</v>
      </c>
      <c r="B121" s="28" t="str">
        <f t="shared" si="25"/>
        <v>Penal</v>
      </c>
      <c r="C121" s="40" t="s">
        <v>115</v>
      </c>
      <c r="D121" s="14">
        <v>6</v>
      </c>
      <c r="E121" s="14">
        <v>178</v>
      </c>
      <c r="F121" s="14">
        <v>29.666666666666668</v>
      </c>
      <c r="G121" s="14">
        <v>165</v>
      </c>
      <c r="H121" s="14">
        <v>27.5</v>
      </c>
      <c r="I121" s="15">
        <v>26</v>
      </c>
      <c r="J121" s="16">
        <v>7.6666666666666661</v>
      </c>
      <c r="K121" s="16">
        <v>22.000000000000004</v>
      </c>
      <c r="L121" s="16">
        <v>7.8333333333333339</v>
      </c>
      <c r="M121" s="16">
        <v>19.666666666666671</v>
      </c>
      <c r="N121" s="17">
        <f t="shared" si="15"/>
        <v>0.9269662921348315</v>
      </c>
    </row>
    <row r="122" spans="1:14" ht="30" x14ac:dyDescent="0.25">
      <c r="A122" s="28" t="str">
        <f t="shared" si="24"/>
        <v>Medellín</v>
      </c>
      <c r="B122" s="28" t="str">
        <f t="shared" si="25"/>
        <v>Penal</v>
      </c>
      <c r="C122" s="40" t="s">
        <v>116</v>
      </c>
      <c r="D122" s="14">
        <v>6</v>
      </c>
      <c r="E122" s="14">
        <v>200</v>
      </c>
      <c r="F122" s="14">
        <v>33.333333333333336</v>
      </c>
      <c r="G122" s="14">
        <v>168</v>
      </c>
      <c r="H122" s="14">
        <v>28</v>
      </c>
      <c r="I122" s="15">
        <v>28</v>
      </c>
      <c r="J122" s="16">
        <v>6.6666666666666679</v>
      </c>
      <c r="K122" s="16">
        <v>26.666666666666668</v>
      </c>
      <c r="L122" s="16">
        <v>6.5000000000000009</v>
      </c>
      <c r="M122" s="16">
        <v>21.5</v>
      </c>
      <c r="N122" s="17">
        <f t="shared" si="15"/>
        <v>0.84</v>
      </c>
    </row>
    <row r="123" spans="1:14" ht="30" x14ac:dyDescent="0.25">
      <c r="A123" s="28" t="str">
        <f t="shared" si="24"/>
        <v>Medellín</v>
      </c>
      <c r="B123" s="28" t="str">
        <f t="shared" si="25"/>
        <v>Penal</v>
      </c>
      <c r="C123" s="40" t="s">
        <v>117</v>
      </c>
      <c r="D123" s="14">
        <v>6</v>
      </c>
      <c r="E123" s="14">
        <v>87</v>
      </c>
      <c r="F123" s="14">
        <v>14.5</v>
      </c>
      <c r="G123" s="14">
        <v>71</v>
      </c>
      <c r="H123" s="14">
        <v>11.833333333333334</v>
      </c>
      <c r="I123" s="15">
        <v>48</v>
      </c>
      <c r="J123" s="16">
        <v>14.5</v>
      </c>
      <c r="K123" s="16"/>
      <c r="L123" s="16">
        <v>11.833333333333334</v>
      </c>
      <c r="M123" s="16"/>
      <c r="N123" s="17">
        <f t="shared" si="15"/>
        <v>0.81609195402298851</v>
      </c>
    </row>
    <row r="124" spans="1:14" ht="30" x14ac:dyDescent="0.25">
      <c r="A124" s="28" t="str">
        <f t="shared" si="24"/>
        <v>Medellín</v>
      </c>
      <c r="B124" s="28" t="str">
        <f t="shared" si="25"/>
        <v>Penal</v>
      </c>
      <c r="C124" s="40" t="s">
        <v>118</v>
      </c>
      <c r="D124" s="14">
        <v>6</v>
      </c>
      <c r="E124" s="14">
        <v>177</v>
      </c>
      <c r="F124" s="14">
        <v>29.5</v>
      </c>
      <c r="G124" s="14">
        <v>155</v>
      </c>
      <c r="H124" s="14">
        <v>25.833333333333332</v>
      </c>
      <c r="I124" s="15">
        <v>36</v>
      </c>
      <c r="J124" s="16">
        <v>8.5000000000000018</v>
      </c>
      <c r="K124" s="16">
        <v>21</v>
      </c>
      <c r="L124" s="16">
        <v>8.3333333333333339</v>
      </c>
      <c r="M124" s="16">
        <v>17.5</v>
      </c>
      <c r="N124" s="17">
        <f t="shared" si="15"/>
        <v>0.87570621468926557</v>
      </c>
    </row>
    <row r="125" spans="1:14" ht="30" x14ac:dyDescent="0.25">
      <c r="A125" s="28" t="str">
        <f t="shared" si="24"/>
        <v>Medellín</v>
      </c>
      <c r="B125" s="28" t="str">
        <f t="shared" si="25"/>
        <v>Penal</v>
      </c>
      <c r="C125" s="40" t="s">
        <v>119</v>
      </c>
      <c r="D125" s="14">
        <v>6</v>
      </c>
      <c r="E125" s="14">
        <v>213</v>
      </c>
      <c r="F125" s="14">
        <v>35.5</v>
      </c>
      <c r="G125" s="14">
        <v>110</v>
      </c>
      <c r="H125" s="14">
        <v>18.333333333333332</v>
      </c>
      <c r="I125" s="15">
        <v>39</v>
      </c>
      <c r="J125" s="16">
        <v>7.666666666666667</v>
      </c>
      <c r="K125" s="16">
        <v>27.833333333333332</v>
      </c>
      <c r="L125" s="16">
        <v>6.833333333333333</v>
      </c>
      <c r="M125" s="16">
        <v>11.5</v>
      </c>
      <c r="N125" s="17">
        <f t="shared" si="15"/>
        <v>0.51643192488262912</v>
      </c>
    </row>
    <row r="126" spans="1:14" ht="30" x14ac:dyDescent="0.25">
      <c r="A126" s="28" t="str">
        <f t="shared" si="24"/>
        <v>Medellín</v>
      </c>
      <c r="B126" s="28" t="str">
        <f t="shared" si="25"/>
        <v>Penal</v>
      </c>
      <c r="C126" s="40" t="s">
        <v>120</v>
      </c>
      <c r="D126" s="14">
        <v>6</v>
      </c>
      <c r="E126" s="14">
        <v>196</v>
      </c>
      <c r="F126" s="14">
        <v>32.666666666666664</v>
      </c>
      <c r="G126" s="14">
        <v>149</v>
      </c>
      <c r="H126" s="14">
        <v>24.833333333333332</v>
      </c>
      <c r="I126" s="15">
        <v>43</v>
      </c>
      <c r="J126" s="16">
        <v>7</v>
      </c>
      <c r="K126" s="16">
        <v>25.666666666666668</v>
      </c>
      <c r="L126" s="16">
        <v>5.1666666666666679</v>
      </c>
      <c r="M126" s="16">
        <v>19.666666666666664</v>
      </c>
      <c r="N126" s="17">
        <f t="shared" si="15"/>
        <v>0.76020408163265307</v>
      </c>
    </row>
    <row r="127" spans="1:14" ht="30" x14ac:dyDescent="0.25">
      <c r="A127" s="28" t="str">
        <f t="shared" si="24"/>
        <v>Medellín</v>
      </c>
      <c r="B127" s="28" t="str">
        <f t="shared" si="25"/>
        <v>Penal</v>
      </c>
      <c r="C127" s="40" t="s">
        <v>121</v>
      </c>
      <c r="D127" s="14">
        <v>6</v>
      </c>
      <c r="E127" s="14">
        <v>204</v>
      </c>
      <c r="F127" s="14">
        <v>34</v>
      </c>
      <c r="G127" s="14">
        <v>168</v>
      </c>
      <c r="H127" s="14">
        <v>28</v>
      </c>
      <c r="I127" s="15">
        <v>30</v>
      </c>
      <c r="J127" s="16">
        <v>7.3333333333333348</v>
      </c>
      <c r="K127" s="16">
        <v>26.666666666666664</v>
      </c>
      <c r="L127" s="16">
        <v>7.666666666666667</v>
      </c>
      <c r="M127" s="16">
        <v>20.333333333333332</v>
      </c>
      <c r="N127" s="17">
        <f t="shared" si="15"/>
        <v>0.82352941176470584</v>
      </c>
    </row>
    <row r="128" spans="1:14" ht="30" x14ac:dyDescent="0.25">
      <c r="A128" s="28" t="str">
        <f t="shared" si="24"/>
        <v>Medellín</v>
      </c>
      <c r="B128" s="28" t="str">
        <f t="shared" si="25"/>
        <v>Penal</v>
      </c>
      <c r="C128" s="40" t="s">
        <v>122</v>
      </c>
      <c r="D128" s="14">
        <v>6</v>
      </c>
      <c r="E128" s="14">
        <v>202</v>
      </c>
      <c r="F128" s="14">
        <v>33.666666666666664</v>
      </c>
      <c r="G128" s="14">
        <v>164</v>
      </c>
      <c r="H128" s="14">
        <v>27.333333333333332</v>
      </c>
      <c r="I128" s="15">
        <v>65</v>
      </c>
      <c r="J128" s="16">
        <v>7.333333333333333</v>
      </c>
      <c r="K128" s="16">
        <v>26.333333333333332</v>
      </c>
      <c r="L128" s="16">
        <v>6.3333333333333339</v>
      </c>
      <c r="M128" s="16">
        <v>21</v>
      </c>
      <c r="N128" s="17">
        <f t="shared" si="15"/>
        <v>0.81188118811881194</v>
      </c>
    </row>
    <row r="129" spans="1:14" ht="30" x14ac:dyDescent="0.25">
      <c r="A129" s="28" t="str">
        <f t="shared" si="24"/>
        <v>Medellín</v>
      </c>
      <c r="B129" s="28" t="str">
        <f t="shared" si="25"/>
        <v>Penal</v>
      </c>
      <c r="C129" s="40" t="s">
        <v>123</v>
      </c>
      <c r="D129" s="14">
        <v>6</v>
      </c>
      <c r="E129" s="14">
        <v>212</v>
      </c>
      <c r="F129" s="14">
        <v>35.333333333333336</v>
      </c>
      <c r="G129" s="14">
        <v>177</v>
      </c>
      <c r="H129" s="14">
        <v>29.5</v>
      </c>
      <c r="I129" s="15">
        <v>39</v>
      </c>
      <c r="J129" s="16">
        <v>8.5000000000000018</v>
      </c>
      <c r="K129" s="16">
        <v>26.833333333333329</v>
      </c>
      <c r="L129" s="16">
        <v>6.6666666666666661</v>
      </c>
      <c r="M129" s="16">
        <v>22.833333333333329</v>
      </c>
      <c r="N129" s="17">
        <f t="shared" si="15"/>
        <v>0.83490566037735847</v>
      </c>
    </row>
    <row r="130" spans="1:14" ht="30" x14ac:dyDescent="0.25">
      <c r="A130" s="28" t="str">
        <f t="shared" si="24"/>
        <v>Medellín</v>
      </c>
      <c r="B130" s="28" t="str">
        <f t="shared" si="25"/>
        <v>Penal</v>
      </c>
      <c r="C130" s="40" t="s">
        <v>124</v>
      </c>
      <c r="D130" s="14">
        <v>6</v>
      </c>
      <c r="E130" s="14">
        <v>211</v>
      </c>
      <c r="F130" s="14">
        <v>35.166666666666664</v>
      </c>
      <c r="G130" s="14">
        <v>178</v>
      </c>
      <c r="H130" s="14">
        <v>29.666666666666668</v>
      </c>
      <c r="I130" s="15">
        <v>39</v>
      </c>
      <c r="J130" s="16">
        <v>8.6666666666666679</v>
      </c>
      <c r="K130" s="16">
        <v>26.500000000000004</v>
      </c>
      <c r="L130" s="16">
        <v>7.5000000000000009</v>
      </c>
      <c r="M130" s="16">
        <v>22.166666666666668</v>
      </c>
      <c r="N130" s="17">
        <f t="shared" si="15"/>
        <v>0.84360189573459721</v>
      </c>
    </row>
    <row r="131" spans="1:14" ht="30" x14ac:dyDescent="0.25">
      <c r="A131" s="28" t="str">
        <f t="shared" si="24"/>
        <v>Medellín</v>
      </c>
      <c r="B131" s="28" t="str">
        <f t="shared" si="25"/>
        <v>Penal</v>
      </c>
      <c r="C131" s="40" t="s">
        <v>125</v>
      </c>
      <c r="D131" s="14">
        <v>6</v>
      </c>
      <c r="E131" s="14">
        <v>219</v>
      </c>
      <c r="F131" s="14">
        <v>36.5</v>
      </c>
      <c r="G131" s="14">
        <v>188</v>
      </c>
      <c r="H131" s="14">
        <v>31.333333333333332</v>
      </c>
      <c r="I131" s="15">
        <v>59</v>
      </c>
      <c r="J131" s="16">
        <v>9</v>
      </c>
      <c r="K131" s="16">
        <v>27.499999999999996</v>
      </c>
      <c r="L131" s="16">
        <v>7.8333333333333313</v>
      </c>
      <c r="M131" s="16">
        <v>23.5</v>
      </c>
      <c r="N131" s="17">
        <f t="shared" si="15"/>
        <v>0.85844748858447484</v>
      </c>
    </row>
    <row r="132" spans="1:14" ht="30" x14ac:dyDescent="0.25">
      <c r="A132" s="28" t="str">
        <f t="shared" si="24"/>
        <v>Medellín</v>
      </c>
      <c r="B132" s="28" t="str">
        <f t="shared" si="25"/>
        <v>Penal</v>
      </c>
      <c r="C132" s="40" t="s">
        <v>126</v>
      </c>
      <c r="D132" s="14">
        <v>6</v>
      </c>
      <c r="E132" s="14">
        <v>181</v>
      </c>
      <c r="F132" s="14">
        <v>30.166666666666668</v>
      </c>
      <c r="G132" s="14">
        <v>157</v>
      </c>
      <c r="H132" s="14">
        <v>26.166666666666668</v>
      </c>
      <c r="I132" s="15">
        <v>24</v>
      </c>
      <c r="J132" s="16">
        <v>6</v>
      </c>
      <c r="K132" s="16">
        <v>24.166666666666668</v>
      </c>
      <c r="L132" s="16">
        <v>6.8333333333333339</v>
      </c>
      <c r="M132" s="16">
        <v>19.333333333333332</v>
      </c>
      <c r="N132" s="17">
        <f t="shared" si="15"/>
        <v>0.86740331491712708</v>
      </c>
    </row>
    <row r="133" spans="1:14" ht="30" x14ac:dyDescent="0.25">
      <c r="A133" s="28" t="str">
        <f t="shared" si="24"/>
        <v>Medellín</v>
      </c>
      <c r="B133" s="28" t="str">
        <f t="shared" si="25"/>
        <v>Penal</v>
      </c>
      <c r="C133" s="40" t="s">
        <v>127</v>
      </c>
      <c r="D133" s="14">
        <v>6</v>
      </c>
      <c r="E133" s="14">
        <v>223</v>
      </c>
      <c r="F133" s="14">
        <v>37.166666666666664</v>
      </c>
      <c r="G133" s="14">
        <v>179</v>
      </c>
      <c r="H133" s="14">
        <v>29.833333333333332</v>
      </c>
      <c r="I133" s="15">
        <v>73</v>
      </c>
      <c r="J133" s="16">
        <v>9</v>
      </c>
      <c r="K133" s="16">
        <v>28.166666666666664</v>
      </c>
      <c r="L133" s="16">
        <v>4.833333333333333</v>
      </c>
      <c r="M133" s="16">
        <v>25</v>
      </c>
      <c r="N133" s="17">
        <f t="shared" si="15"/>
        <v>0.80269058295964124</v>
      </c>
    </row>
    <row r="134" spans="1:14" x14ac:dyDescent="0.25">
      <c r="A134" s="50" t="s">
        <v>1593</v>
      </c>
      <c r="B134" s="50"/>
      <c r="C134" s="56"/>
      <c r="D134" s="51"/>
      <c r="E134" s="51"/>
      <c r="F134" s="51">
        <v>32</v>
      </c>
      <c r="G134" s="51"/>
      <c r="H134" s="51">
        <v>26</v>
      </c>
      <c r="I134" s="52"/>
      <c r="J134" s="53">
        <v>8</v>
      </c>
      <c r="K134" s="53">
        <v>26</v>
      </c>
      <c r="L134" s="53">
        <v>7</v>
      </c>
      <c r="M134" s="53">
        <v>20</v>
      </c>
      <c r="N134" s="54"/>
    </row>
    <row r="135" spans="1:14" x14ac:dyDescent="0.25">
      <c r="A135" s="18" t="s">
        <v>128</v>
      </c>
      <c r="B135" s="22"/>
      <c r="C135" s="57"/>
      <c r="D135" s="19"/>
      <c r="E135" s="19">
        <v>2902</v>
      </c>
      <c r="F135" s="19">
        <v>483.66666666666669</v>
      </c>
      <c r="G135" s="19">
        <v>2358</v>
      </c>
      <c r="H135" s="19">
        <v>393</v>
      </c>
      <c r="I135" s="20">
        <v>590</v>
      </c>
      <c r="J135" s="21">
        <v>121.16666666666667</v>
      </c>
      <c r="K135" s="21">
        <v>362.50000000000006</v>
      </c>
      <c r="L135" s="21">
        <v>106.66666666666667</v>
      </c>
      <c r="M135" s="21">
        <v>286.33333333333331</v>
      </c>
      <c r="N135" s="23">
        <f t="shared" si="15"/>
        <v>0.81254307374224677</v>
      </c>
    </row>
    <row r="136" spans="1:14" ht="30" x14ac:dyDescent="0.25">
      <c r="A136" s="13" t="s">
        <v>129</v>
      </c>
      <c r="B136" s="13" t="s">
        <v>12</v>
      </c>
      <c r="C136" s="40" t="s">
        <v>130</v>
      </c>
      <c r="D136" s="14">
        <v>6</v>
      </c>
      <c r="E136" s="14">
        <v>118</v>
      </c>
      <c r="F136" s="14">
        <v>19.666666666666668</v>
      </c>
      <c r="G136" s="14">
        <v>116</v>
      </c>
      <c r="H136" s="14">
        <v>19.333333333333332</v>
      </c>
      <c r="I136" s="15">
        <v>32</v>
      </c>
      <c r="J136" s="16">
        <v>3.5</v>
      </c>
      <c r="K136" s="16">
        <v>16.166666666666668</v>
      </c>
      <c r="L136" s="16">
        <v>4.5000000000000009</v>
      </c>
      <c r="M136" s="16">
        <v>14.833333333333334</v>
      </c>
      <c r="N136" s="17">
        <f t="shared" si="15"/>
        <v>0.98305084745762716</v>
      </c>
    </row>
    <row r="137" spans="1:14" ht="30" x14ac:dyDescent="0.25">
      <c r="A137" s="28" t="str">
        <f t="shared" ref="A137:A138" si="26">A136</f>
        <v>Montería</v>
      </c>
      <c r="B137" s="28" t="str">
        <f t="shared" ref="B137:B138" si="27">B136</f>
        <v>Penal</v>
      </c>
      <c r="C137" s="40" t="s">
        <v>131</v>
      </c>
      <c r="D137" s="14">
        <v>6</v>
      </c>
      <c r="E137" s="14">
        <v>98</v>
      </c>
      <c r="F137" s="14">
        <v>16.333333333333332</v>
      </c>
      <c r="G137" s="14">
        <v>70</v>
      </c>
      <c r="H137" s="14">
        <v>11.666666666666666</v>
      </c>
      <c r="I137" s="15">
        <v>78</v>
      </c>
      <c r="J137" s="16">
        <v>3.333333333333333</v>
      </c>
      <c r="K137" s="16">
        <v>12.999999999999998</v>
      </c>
      <c r="L137" s="16">
        <v>4</v>
      </c>
      <c r="M137" s="16">
        <v>7.666666666666667</v>
      </c>
      <c r="N137" s="17">
        <f t="shared" si="15"/>
        <v>0.7142857142857143</v>
      </c>
    </row>
    <row r="138" spans="1:14" ht="30" x14ac:dyDescent="0.25">
      <c r="A138" s="28" t="str">
        <f t="shared" si="26"/>
        <v>Montería</v>
      </c>
      <c r="B138" s="28" t="str">
        <f t="shared" si="27"/>
        <v>Penal</v>
      </c>
      <c r="C138" s="40" t="s">
        <v>132</v>
      </c>
      <c r="D138" s="14">
        <v>6</v>
      </c>
      <c r="E138" s="14">
        <v>124</v>
      </c>
      <c r="F138" s="14">
        <v>20.666666666666668</v>
      </c>
      <c r="G138" s="14">
        <v>106</v>
      </c>
      <c r="H138" s="14">
        <v>17.666666666666668</v>
      </c>
      <c r="I138" s="15">
        <v>16</v>
      </c>
      <c r="J138" s="16">
        <v>3.166666666666667</v>
      </c>
      <c r="K138" s="16">
        <v>17.5</v>
      </c>
      <c r="L138" s="16">
        <v>3.9999999999999996</v>
      </c>
      <c r="M138" s="16">
        <v>13.666666666666666</v>
      </c>
      <c r="N138" s="17">
        <f t="shared" si="15"/>
        <v>0.85483870967741937</v>
      </c>
    </row>
    <row r="139" spans="1:14" x14ac:dyDescent="0.25">
      <c r="A139" s="50" t="s">
        <v>1593</v>
      </c>
      <c r="B139" s="50"/>
      <c r="C139" s="56"/>
      <c r="D139" s="51"/>
      <c r="E139" s="51"/>
      <c r="F139" s="51">
        <v>19</v>
      </c>
      <c r="G139" s="51"/>
      <c r="H139" s="51">
        <v>16</v>
      </c>
      <c r="I139" s="52"/>
      <c r="J139" s="53">
        <v>3</v>
      </c>
      <c r="K139" s="53">
        <v>16</v>
      </c>
      <c r="L139" s="53">
        <v>4</v>
      </c>
      <c r="M139" s="53">
        <v>12</v>
      </c>
      <c r="N139" s="54"/>
    </row>
    <row r="140" spans="1:14" x14ac:dyDescent="0.25">
      <c r="A140" s="18" t="s">
        <v>133</v>
      </c>
      <c r="B140" s="22"/>
      <c r="C140" s="57"/>
      <c r="D140" s="19"/>
      <c r="E140" s="19">
        <v>340</v>
      </c>
      <c r="F140" s="19">
        <v>56.666666666666671</v>
      </c>
      <c r="G140" s="19">
        <v>292</v>
      </c>
      <c r="H140" s="19">
        <v>48.666666666666671</v>
      </c>
      <c r="I140" s="20">
        <v>126</v>
      </c>
      <c r="J140" s="21">
        <v>10</v>
      </c>
      <c r="K140" s="21">
        <v>46.666666666666664</v>
      </c>
      <c r="L140" s="21">
        <v>12.5</v>
      </c>
      <c r="M140" s="21">
        <v>36.166666666666664</v>
      </c>
      <c r="N140" s="23">
        <f t="shared" si="15"/>
        <v>0.85882352941176465</v>
      </c>
    </row>
    <row r="141" spans="1:14" ht="30" x14ac:dyDescent="0.25">
      <c r="A141" s="13" t="s">
        <v>134</v>
      </c>
      <c r="B141" s="13" t="s">
        <v>12</v>
      </c>
      <c r="C141" s="40" t="s">
        <v>135</v>
      </c>
      <c r="D141" s="14">
        <v>6</v>
      </c>
      <c r="E141" s="14">
        <v>175</v>
      </c>
      <c r="F141" s="14">
        <v>29.166666666666668</v>
      </c>
      <c r="G141" s="14">
        <v>149</v>
      </c>
      <c r="H141" s="14">
        <v>24.833333333333332</v>
      </c>
      <c r="I141" s="15">
        <v>18</v>
      </c>
      <c r="J141" s="16">
        <v>11.333333333333334</v>
      </c>
      <c r="K141" s="16">
        <v>17.833333333333332</v>
      </c>
      <c r="L141" s="16">
        <v>10.5</v>
      </c>
      <c r="M141" s="16">
        <v>14.333333333333332</v>
      </c>
      <c r="N141" s="17">
        <f t="shared" si="15"/>
        <v>0.85142857142857142</v>
      </c>
    </row>
    <row r="142" spans="1:14" ht="30" x14ac:dyDescent="0.25">
      <c r="A142" s="28" t="str">
        <f t="shared" ref="A142:A144" si="28">A141</f>
        <v>Neiva</v>
      </c>
      <c r="B142" s="28" t="str">
        <f t="shared" ref="B142:B144" si="29">B141</f>
        <v>Penal</v>
      </c>
      <c r="C142" s="40" t="s">
        <v>136</v>
      </c>
      <c r="D142" s="14">
        <v>6</v>
      </c>
      <c r="E142" s="14">
        <v>188</v>
      </c>
      <c r="F142" s="14">
        <v>31.333333333333332</v>
      </c>
      <c r="G142" s="14">
        <v>141</v>
      </c>
      <c r="H142" s="14">
        <v>23.5</v>
      </c>
      <c r="I142" s="15">
        <v>27</v>
      </c>
      <c r="J142" s="16">
        <v>11.166666666666668</v>
      </c>
      <c r="K142" s="16">
        <v>20.166666666666664</v>
      </c>
      <c r="L142" s="16">
        <v>8.8333333333333339</v>
      </c>
      <c r="M142" s="16">
        <v>14.666666666666666</v>
      </c>
      <c r="N142" s="17">
        <f t="shared" si="15"/>
        <v>0.75</v>
      </c>
    </row>
    <row r="143" spans="1:14" ht="30" x14ac:dyDescent="0.25">
      <c r="A143" s="28" t="str">
        <f t="shared" si="28"/>
        <v>Neiva</v>
      </c>
      <c r="B143" s="28" t="str">
        <f t="shared" si="29"/>
        <v>Penal</v>
      </c>
      <c r="C143" s="40" t="s">
        <v>137</v>
      </c>
      <c r="D143" s="14">
        <v>6</v>
      </c>
      <c r="E143" s="14">
        <v>183</v>
      </c>
      <c r="F143" s="14">
        <v>30.5</v>
      </c>
      <c r="G143" s="14">
        <v>159</v>
      </c>
      <c r="H143" s="14">
        <v>26.5</v>
      </c>
      <c r="I143" s="15">
        <v>56</v>
      </c>
      <c r="J143" s="16">
        <v>9.8333333333333339</v>
      </c>
      <c r="K143" s="16">
        <v>20.666666666666668</v>
      </c>
      <c r="L143" s="16">
        <v>5.666666666666667</v>
      </c>
      <c r="M143" s="16">
        <v>20.833333333333336</v>
      </c>
      <c r="N143" s="17">
        <f t="shared" si="15"/>
        <v>0.86885245901639341</v>
      </c>
    </row>
    <row r="144" spans="1:14" ht="30" x14ac:dyDescent="0.25">
      <c r="A144" s="28" t="str">
        <f t="shared" si="28"/>
        <v>Neiva</v>
      </c>
      <c r="B144" s="28" t="str">
        <f t="shared" si="29"/>
        <v>Penal</v>
      </c>
      <c r="C144" s="40" t="s">
        <v>138</v>
      </c>
      <c r="D144" s="14">
        <v>6</v>
      </c>
      <c r="E144" s="14">
        <v>198</v>
      </c>
      <c r="F144" s="14">
        <v>33</v>
      </c>
      <c r="G144" s="14">
        <v>156</v>
      </c>
      <c r="H144" s="14">
        <v>26</v>
      </c>
      <c r="I144" s="15">
        <v>92</v>
      </c>
      <c r="J144" s="16">
        <v>13.166666666666664</v>
      </c>
      <c r="K144" s="16">
        <v>19.833333333333339</v>
      </c>
      <c r="L144" s="16">
        <v>12.333333333333332</v>
      </c>
      <c r="M144" s="16">
        <v>13.666666666666666</v>
      </c>
      <c r="N144" s="17">
        <f t="shared" si="15"/>
        <v>0.78787878787878785</v>
      </c>
    </row>
    <row r="145" spans="1:14" x14ac:dyDescent="0.25">
      <c r="A145" s="50" t="s">
        <v>1593</v>
      </c>
      <c r="B145" s="50"/>
      <c r="C145" s="56"/>
      <c r="D145" s="51"/>
      <c r="E145" s="51"/>
      <c r="F145" s="51">
        <v>31</v>
      </c>
      <c r="G145" s="51"/>
      <c r="H145" s="51">
        <v>25</v>
      </c>
      <c r="I145" s="52"/>
      <c r="J145" s="53">
        <v>11</v>
      </c>
      <c r="K145" s="53">
        <v>20</v>
      </c>
      <c r="L145" s="53">
        <v>9</v>
      </c>
      <c r="M145" s="53">
        <v>16</v>
      </c>
      <c r="N145" s="54"/>
    </row>
    <row r="146" spans="1:14" x14ac:dyDescent="0.25">
      <c r="A146" s="18" t="s">
        <v>139</v>
      </c>
      <c r="B146" s="22"/>
      <c r="C146" s="57"/>
      <c r="D146" s="19"/>
      <c r="E146" s="19">
        <v>744</v>
      </c>
      <c r="F146" s="19">
        <v>124</v>
      </c>
      <c r="G146" s="19">
        <v>605</v>
      </c>
      <c r="H146" s="19">
        <v>100.83333333333333</v>
      </c>
      <c r="I146" s="20">
        <v>193</v>
      </c>
      <c r="J146" s="21">
        <v>45.5</v>
      </c>
      <c r="K146" s="21">
        <v>78.500000000000014</v>
      </c>
      <c r="L146" s="21">
        <v>37.333333333333336</v>
      </c>
      <c r="M146" s="21">
        <v>63.5</v>
      </c>
      <c r="N146" s="23">
        <f t="shared" si="15"/>
        <v>0.81317204301075274</v>
      </c>
    </row>
    <row r="147" spans="1:14" ht="30" x14ac:dyDescent="0.25">
      <c r="A147" s="13" t="s">
        <v>140</v>
      </c>
      <c r="B147" s="13" t="s">
        <v>12</v>
      </c>
      <c r="C147" s="40" t="s">
        <v>141</v>
      </c>
      <c r="D147" s="14">
        <v>6</v>
      </c>
      <c r="E147" s="14">
        <v>131</v>
      </c>
      <c r="F147" s="14">
        <v>21.833333333333332</v>
      </c>
      <c r="G147" s="14">
        <v>118</v>
      </c>
      <c r="H147" s="14">
        <v>19.666666666666668</v>
      </c>
      <c r="I147" s="15">
        <v>32</v>
      </c>
      <c r="J147" s="16">
        <v>4.1666666666666661</v>
      </c>
      <c r="K147" s="16">
        <v>17.666666666666664</v>
      </c>
      <c r="L147" s="16">
        <v>4.5</v>
      </c>
      <c r="M147" s="16">
        <v>15.166666666666664</v>
      </c>
      <c r="N147" s="17">
        <f t="shared" si="15"/>
        <v>0.9007633587786259</v>
      </c>
    </row>
    <row r="148" spans="1:14" ht="30" x14ac:dyDescent="0.25">
      <c r="A148" s="28" t="str">
        <f t="shared" ref="A148:A150" si="30">A147</f>
        <v>Pasto</v>
      </c>
      <c r="B148" s="28" t="str">
        <f t="shared" ref="B148:B150" si="31">B147</f>
        <v>Penal</v>
      </c>
      <c r="C148" s="40" t="s">
        <v>142</v>
      </c>
      <c r="D148" s="14">
        <v>6</v>
      </c>
      <c r="E148" s="14">
        <v>129</v>
      </c>
      <c r="F148" s="14">
        <v>21.5</v>
      </c>
      <c r="G148" s="14">
        <v>108</v>
      </c>
      <c r="H148" s="14">
        <v>18</v>
      </c>
      <c r="I148" s="15">
        <v>46</v>
      </c>
      <c r="J148" s="16">
        <v>3.333333333333333</v>
      </c>
      <c r="K148" s="16">
        <v>18.166666666666664</v>
      </c>
      <c r="L148" s="16">
        <v>3.333333333333333</v>
      </c>
      <c r="M148" s="16">
        <v>14.666666666666666</v>
      </c>
      <c r="N148" s="17">
        <f t="shared" si="15"/>
        <v>0.83720930232558144</v>
      </c>
    </row>
    <row r="149" spans="1:14" ht="30" x14ac:dyDescent="0.25">
      <c r="A149" s="28" t="str">
        <f t="shared" si="30"/>
        <v>Pasto</v>
      </c>
      <c r="B149" s="28" t="str">
        <f t="shared" si="31"/>
        <v>Penal</v>
      </c>
      <c r="C149" s="40" t="s">
        <v>143</v>
      </c>
      <c r="D149" s="14">
        <v>6</v>
      </c>
      <c r="E149" s="14">
        <v>126</v>
      </c>
      <c r="F149" s="14">
        <v>21</v>
      </c>
      <c r="G149" s="14">
        <v>103</v>
      </c>
      <c r="H149" s="14">
        <v>17.166666666666668</v>
      </c>
      <c r="I149" s="15">
        <v>41</v>
      </c>
      <c r="J149" s="16">
        <v>3.8333333333333326</v>
      </c>
      <c r="K149" s="16">
        <v>17.166666666666668</v>
      </c>
      <c r="L149" s="16">
        <v>3.1666666666666661</v>
      </c>
      <c r="M149" s="16">
        <v>14</v>
      </c>
      <c r="N149" s="17">
        <f t="shared" si="15"/>
        <v>0.81746031746031744</v>
      </c>
    </row>
    <row r="150" spans="1:14" ht="30" x14ac:dyDescent="0.25">
      <c r="A150" s="28" t="str">
        <f t="shared" si="30"/>
        <v>Pasto</v>
      </c>
      <c r="B150" s="28" t="str">
        <f t="shared" si="31"/>
        <v>Penal</v>
      </c>
      <c r="C150" s="40" t="s">
        <v>144</v>
      </c>
      <c r="D150" s="14">
        <v>6</v>
      </c>
      <c r="E150" s="14">
        <v>101</v>
      </c>
      <c r="F150" s="14">
        <v>16.833333333333332</v>
      </c>
      <c r="G150" s="14">
        <v>74</v>
      </c>
      <c r="H150" s="14">
        <v>12.333333333333334</v>
      </c>
      <c r="I150" s="15">
        <v>33</v>
      </c>
      <c r="J150" s="16">
        <v>2.8333333333333335</v>
      </c>
      <c r="K150" s="16">
        <v>14.000000000000002</v>
      </c>
      <c r="L150" s="16">
        <v>1.9999999999999998</v>
      </c>
      <c r="M150" s="16">
        <v>10.333333333333334</v>
      </c>
      <c r="N150" s="17">
        <f t="shared" si="15"/>
        <v>0.73267326732673266</v>
      </c>
    </row>
    <row r="151" spans="1:14" x14ac:dyDescent="0.25">
      <c r="A151" s="50" t="s">
        <v>1593</v>
      </c>
      <c r="B151" s="50"/>
      <c r="C151" s="56"/>
      <c r="D151" s="51"/>
      <c r="E151" s="51"/>
      <c r="F151" s="51">
        <v>20</v>
      </c>
      <c r="G151" s="51"/>
      <c r="H151" s="51">
        <v>17</v>
      </c>
      <c r="I151" s="52"/>
      <c r="J151" s="53">
        <v>4</v>
      </c>
      <c r="K151" s="53">
        <v>17</v>
      </c>
      <c r="L151" s="53">
        <v>3</v>
      </c>
      <c r="M151" s="53">
        <v>14</v>
      </c>
      <c r="N151" s="54"/>
    </row>
    <row r="152" spans="1:14" x14ac:dyDescent="0.25">
      <c r="A152" s="18" t="s">
        <v>145</v>
      </c>
      <c r="B152" s="22"/>
      <c r="C152" s="57"/>
      <c r="D152" s="19"/>
      <c r="E152" s="19">
        <v>487</v>
      </c>
      <c r="F152" s="19">
        <v>81.166666666666657</v>
      </c>
      <c r="G152" s="19">
        <v>403</v>
      </c>
      <c r="H152" s="19">
        <v>67.166666666666671</v>
      </c>
      <c r="I152" s="20">
        <v>152</v>
      </c>
      <c r="J152" s="21">
        <v>14.166666666666666</v>
      </c>
      <c r="K152" s="21">
        <v>67</v>
      </c>
      <c r="L152" s="21">
        <v>13</v>
      </c>
      <c r="M152" s="21">
        <v>54.166666666666664</v>
      </c>
      <c r="N152" s="23">
        <f t="shared" si="15"/>
        <v>0.82751540041067762</v>
      </c>
    </row>
    <row r="153" spans="1:14" ht="30" x14ac:dyDescent="0.25">
      <c r="A153" s="13" t="s">
        <v>146</v>
      </c>
      <c r="B153" s="13" t="s">
        <v>12</v>
      </c>
      <c r="C153" s="40" t="s">
        <v>147</v>
      </c>
      <c r="D153" s="14">
        <v>6</v>
      </c>
      <c r="E153" s="14">
        <v>185</v>
      </c>
      <c r="F153" s="14">
        <v>30.833333333333332</v>
      </c>
      <c r="G153" s="14">
        <v>166</v>
      </c>
      <c r="H153" s="14">
        <v>27.666666666666668</v>
      </c>
      <c r="I153" s="15">
        <v>127</v>
      </c>
      <c r="J153" s="16">
        <v>10.5</v>
      </c>
      <c r="K153" s="16">
        <v>20.333333333333329</v>
      </c>
      <c r="L153" s="16">
        <v>11.499999999999998</v>
      </c>
      <c r="M153" s="16">
        <v>16.166666666666668</v>
      </c>
      <c r="N153" s="17">
        <f t="shared" si="15"/>
        <v>0.89729729729729735</v>
      </c>
    </row>
    <row r="154" spans="1:14" ht="30" x14ac:dyDescent="0.25">
      <c r="A154" s="28" t="str">
        <f t="shared" ref="A154:A155" si="32">A153</f>
        <v>Pereira</v>
      </c>
      <c r="B154" s="28" t="str">
        <f t="shared" ref="B154:B155" si="33">B153</f>
        <v>Penal</v>
      </c>
      <c r="C154" s="40" t="s">
        <v>148</v>
      </c>
      <c r="D154" s="14">
        <v>6</v>
      </c>
      <c r="E154" s="14">
        <v>171</v>
      </c>
      <c r="F154" s="14">
        <v>28.5</v>
      </c>
      <c r="G154" s="14">
        <v>153</v>
      </c>
      <c r="H154" s="14">
        <v>25.5</v>
      </c>
      <c r="I154" s="15">
        <v>93</v>
      </c>
      <c r="J154" s="16">
        <v>9.3333333333333321</v>
      </c>
      <c r="K154" s="16">
        <v>19.166666666666671</v>
      </c>
      <c r="L154" s="16">
        <v>9.1666666666666679</v>
      </c>
      <c r="M154" s="16">
        <v>16.333333333333332</v>
      </c>
      <c r="N154" s="17">
        <f t="shared" si="15"/>
        <v>0.89473684210526316</v>
      </c>
    </row>
    <row r="155" spans="1:14" ht="30" x14ac:dyDescent="0.25">
      <c r="A155" s="28" t="str">
        <f t="shared" si="32"/>
        <v>Pereira</v>
      </c>
      <c r="B155" s="28" t="str">
        <f t="shared" si="33"/>
        <v>Penal</v>
      </c>
      <c r="C155" s="40" t="s">
        <v>149</v>
      </c>
      <c r="D155" s="14">
        <v>6</v>
      </c>
      <c r="E155" s="14">
        <v>178</v>
      </c>
      <c r="F155" s="14">
        <v>29.666666666666668</v>
      </c>
      <c r="G155" s="14">
        <v>117</v>
      </c>
      <c r="H155" s="14">
        <v>19.5</v>
      </c>
      <c r="I155" s="15">
        <v>481</v>
      </c>
      <c r="J155" s="16">
        <v>10.999999999999998</v>
      </c>
      <c r="K155" s="16">
        <v>18.666666666666668</v>
      </c>
      <c r="L155" s="16">
        <v>6.1666666666666661</v>
      </c>
      <c r="M155" s="16">
        <v>13.333333333333334</v>
      </c>
      <c r="N155" s="17">
        <f t="shared" si="15"/>
        <v>0.65730337078651691</v>
      </c>
    </row>
    <row r="156" spans="1:14" x14ac:dyDescent="0.25">
      <c r="A156" s="50" t="s">
        <v>1593</v>
      </c>
      <c r="B156" s="50"/>
      <c r="C156" s="56"/>
      <c r="D156" s="51"/>
      <c r="E156" s="51"/>
      <c r="F156" s="51">
        <v>30</v>
      </c>
      <c r="G156" s="51"/>
      <c r="H156" s="51">
        <v>24</v>
      </c>
      <c r="I156" s="52"/>
      <c r="J156" s="53">
        <v>10</v>
      </c>
      <c r="K156" s="53">
        <v>19</v>
      </c>
      <c r="L156" s="53">
        <v>9</v>
      </c>
      <c r="M156" s="53">
        <v>15</v>
      </c>
      <c r="N156" s="54"/>
    </row>
    <row r="157" spans="1:14" x14ac:dyDescent="0.25">
      <c r="A157" s="18" t="s">
        <v>150</v>
      </c>
      <c r="B157" s="22"/>
      <c r="C157" s="57"/>
      <c r="D157" s="19"/>
      <c r="E157" s="19">
        <v>534</v>
      </c>
      <c r="F157" s="19">
        <v>89</v>
      </c>
      <c r="G157" s="19">
        <v>436</v>
      </c>
      <c r="H157" s="19">
        <v>72.666666666666671</v>
      </c>
      <c r="I157" s="20">
        <v>701</v>
      </c>
      <c r="J157" s="21">
        <v>30.833333333333329</v>
      </c>
      <c r="K157" s="21">
        <v>58.166666666666671</v>
      </c>
      <c r="L157" s="21">
        <v>26.833333333333329</v>
      </c>
      <c r="M157" s="21">
        <v>45.833333333333336</v>
      </c>
      <c r="N157" s="23">
        <f t="shared" si="15"/>
        <v>0.81647940074906367</v>
      </c>
    </row>
    <row r="158" spans="1:14" ht="30" x14ac:dyDescent="0.25">
      <c r="A158" s="13" t="s">
        <v>151</v>
      </c>
      <c r="B158" s="13" t="s">
        <v>12</v>
      </c>
      <c r="C158" s="40" t="s">
        <v>152</v>
      </c>
      <c r="D158" s="14">
        <v>6</v>
      </c>
      <c r="E158" s="14">
        <v>219</v>
      </c>
      <c r="F158" s="14">
        <v>36.5</v>
      </c>
      <c r="G158" s="14">
        <v>170</v>
      </c>
      <c r="H158" s="14">
        <v>28.333333333333332</v>
      </c>
      <c r="I158" s="15">
        <v>27</v>
      </c>
      <c r="J158" s="16">
        <v>9.3333333333333321</v>
      </c>
      <c r="K158" s="16">
        <v>27.166666666666668</v>
      </c>
      <c r="L158" s="16">
        <v>7.8333333333333339</v>
      </c>
      <c r="M158" s="16">
        <v>20.500000000000004</v>
      </c>
      <c r="N158" s="17">
        <f t="shared" si="15"/>
        <v>0.77625570776255703</v>
      </c>
    </row>
    <row r="159" spans="1:14" ht="30" x14ac:dyDescent="0.25">
      <c r="A159" s="28" t="str">
        <f t="shared" ref="A159:A161" si="34">A158</f>
        <v>Popayán</v>
      </c>
      <c r="B159" s="28" t="str">
        <f t="shared" ref="B159:B161" si="35">B158</f>
        <v>Penal</v>
      </c>
      <c r="C159" s="40" t="s">
        <v>153</v>
      </c>
      <c r="D159" s="14">
        <v>6</v>
      </c>
      <c r="E159" s="14">
        <v>103</v>
      </c>
      <c r="F159" s="14">
        <v>17.166666666666668</v>
      </c>
      <c r="G159" s="14">
        <v>84</v>
      </c>
      <c r="H159" s="14">
        <v>14</v>
      </c>
      <c r="I159" s="15">
        <v>22</v>
      </c>
      <c r="J159" s="16">
        <v>6</v>
      </c>
      <c r="K159" s="16">
        <v>11.166666666666666</v>
      </c>
      <c r="L159" s="16">
        <v>4.9999999999999991</v>
      </c>
      <c r="M159" s="16">
        <v>9.0000000000000018</v>
      </c>
      <c r="N159" s="17">
        <f t="shared" si="15"/>
        <v>0.81553398058252424</v>
      </c>
    </row>
    <row r="160" spans="1:14" ht="30" x14ac:dyDescent="0.25">
      <c r="A160" s="28" t="str">
        <f t="shared" si="34"/>
        <v>Popayán</v>
      </c>
      <c r="B160" s="28" t="str">
        <f t="shared" si="35"/>
        <v>Penal</v>
      </c>
      <c r="C160" s="40" t="s">
        <v>154</v>
      </c>
      <c r="D160" s="14">
        <v>6</v>
      </c>
      <c r="E160" s="14">
        <v>196</v>
      </c>
      <c r="F160" s="14">
        <v>32.666666666666664</v>
      </c>
      <c r="G160" s="14">
        <v>149</v>
      </c>
      <c r="H160" s="14">
        <v>24.833333333333332</v>
      </c>
      <c r="I160" s="15">
        <v>25</v>
      </c>
      <c r="J160" s="16">
        <v>8.8333333333333339</v>
      </c>
      <c r="K160" s="16">
        <v>23.833333333333329</v>
      </c>
      <c r="L160" s="16">
        <v>8.3333333333333339</v>
      </c>
      <c r="M160" s="16">
        <v>16.500000000000004</v>
      </c>
      <c r="N160" s="17">
        <f t="shared" si="15"/>
        <v>0.76020408163265307</v>
      </c>
    </row>
    <row r="161" spans="1:14" ht="30" x14ac:dyDescent="0.25">
      <c r="A161" s="28" t="str">
        <f t="shared" si="34"/>
        <v>Popayán</v>
      </c>
      <c r="B161" s="28" t="str">
        <f t="shared" si="35"/>
        <v>Penal</v>
      </c>
      <c r="C161" s="40" t="s">
        <v>155</v>
      </c>
      <c r="D161" s="14">
        <v>6</v>
      </c>
      <c r="E161" s="14">
        <v>230</v>
      </c>
      <c r="F161" s="14">
        <v>38.333333333333336</v>
      </c>
      <c r="G161" s="14">
        <v>142</v>
      </c>
      <c r="H161" s="14">
        <v>23.666666666666668</v>
      </c>
      <c r="I161" s="15">
        <v>43</v>
      </c>
      <c r="J161" s="16">
        <v>9.5</v>
      </c>
      <c r="K161" s="16">
        <v>28.833333333333332</v>
      </c>
      <c r="L161" s="16">
        <v>7.3333333333333348</v>
      </c>
      <c r="M161" s="16">
        <v>16.333333333333332</v>
      </c>
      <c r="N161" s="17">
        <f t="shared" si="15"/>
        <v>0.61739130434782608</v>
      </c>
    </row>
    <row r="162" spans="1:14" x14ac:dyDescent="0.25">
      <c r="A162" s="50" t="s">
        <v>1593</v>
      </c>
      <c r="B162" s="50"/>
      <c r="C162" s="56"/>
      <c r="D162" s="51"/>
      <c r="E162" s="51"/>
      <c r="F162" s="51">
        <v>31</v>
      </c>
      <c r="G162" s="51"/>
      <c r="H162" s="51">
        <v>23</v>
      </c>
      <c r="I162" s="52"/>
      <c r="J162" s="53">
        <v>8</v>
      </c>
      <c r="K162" s="53">
        <v>23</v>
      </c>
      <c r="L162" s="53">
        <v>7</v>
      </c>
      <c r="M162" s="53">
        <v>16</v>
      </c>
      <c r="N162" s="54"/>
    </row>
    <row r="163" spans="1:14" x14ac:dyDescent="0.25">
      <c r="A163" s="18" t="s">
        <v>156</v>
      </c>
      <c r="B163" s="22"/>
      <c r="C163" s="57"/>
      <c r="D163" s="19">
        <v>6</v>
      </c>
      <c r="E163" s="19">
        <v>748</v>
      </c>
      <c r="F163" s="19">
        <v>124.66666666666669</v>
      </c>
      <c r="G163" s="19">
        <v>545</v>
      </c>
      <c r="H163" s="19">
        <v>90.833333333333329</v>
      </c>
      <c r="I163" s="20">
        <v>117</v>
      </c>
      <c r="J163" s="21">
        <v>33.666666666666664</v>
      </c>
      <c r="K163" s="21">
        <v>91</v>
      </c>
      <c r="L163" s="21">
        <v>28.5</v>
      </c>
      <c r="M163" s="21">
        <v>62.333333333333343</v>
      </c>
      <c r="N163" s="23">
        <f t="shared" si="15"/>
        <v>0.72860962566844922</v>
      </c>
    </row>
    <row r="164" spans="1:14" ht="30" x14ac:dyDescent="0.25">
      <c r="A164" s="13" t="s">
        <v>157</v>
      </c>
      <c r="B164" s="13" t="s">
        <v>12</v>
      </c>
      <c r="C164" s="40" t="s">
        <v>158</v>
      </c>
      <c r="D164" s="14">
        <v>6</v>
      </c>
      <c r="E164" s="14">
        <v>55</v>
      </c>
      <c r="F164" s="14">
        <v>9.1666666666666661</v>
      </c>
      <c r="G164" s="14">
        <v>48</v>
      </c>
      <c r="H164" s="14">
        <v>8</v>
      </c>
      <c r="I164" s="15">
        <v>17</v>
      </c>
      <c r="J164" s="16">
        <v>2.333333333333333</v>
      </c>
      <c r="K164" s="16">
        <v>6.833333333333333</v>
      </c>
      <c r="L164" s="16">
        <v>3.5</v>
      </c>
      <c r="M164" s="16">
        <v>4.5</v>
      </c>
      <c r="N164" s="17">
        <f t="shared" si="15"/>
        <v>0.87272727272727268</v>
      </c>
    </row>
    <row r="165" spans="1:14" ht="30" x14ac:dyDescent="0.25">
      <c r="A165" s="28" t="str">
        <f>A164</f>
        <v>Riohacha</v>
      </c>
      <c r="B165" s="28" t="str">
        <f t="shared" ref="B165" si="36">B164</f>
        <v>Penal</v>
      </c>
      <c r="C165" s="40" t="s">
        <v>159</v>
      </c>
      <c r="D165" s="14">
        <v>6</v>
      </c>
      <c r="E165" s="14">
        <v>97</v>
      </c>
      <c r="F165" s="14">
        <v>16.166666666666668</v>
      </c>
      <c r="G165" s="14">
        <v>86</v>
      </c>
      <c r="H165" s="14">
        <v>14.333333333333334</v>
      </c>
      <c r="I165" s="15">
        <v>6</v>
      </c>
      <c r="J165" s="16">
        <v>2.6666666666666665</v>
      </c>
      <c r="K165" s="16">
        <v>13.499999999999998</v>
      </c>
      <c r="L165" s="16">
        <v>2.1666666666666665</v>
      </c>
      <c r="M165" s="16">
        <v>12.166666666666666</v>
      </c>
      <c r="N165" s="17">
        <f t="shared" ref="N165:N198" si="37">+G165/E165</f>
        <v>0.88659793814432986</v>
      </c>
    </row>
    <row r="166" spans="1:14" x14ac:dyDescent="0.25">
      <c r="A166" s="50" t="s">
        <v>1593</v>
      </c>
      <c r="B166" s="50"/>
      <c r="C166" s="56"/>
      <c r="D166" s="51"/>
      <c r="E166" s="51"/>
      <c r="F166" s="51">
        <v>13</v>
      </c>
      <c r="G166" s="51"/>
      <c r="H166" s="51">
        <v>11</v>
      </c>
      <c r="I166" s="52"/>
      <c r="J166" s="53">
        <v>3</v>
      </c>
      <c r="K166" s="53">
        <v>10</v>
      </c>
      <c r="L166" s="53">
        <v>3</v>
      </c>
      <c r="M166" s="53">
        <v>8</v>
      </c>
      <c r="N166" s="54"/>
    </row>
    <row r="167" spans="1:14" x14ac:dyDescent="0.25">
      <c r="A167" s="18" t="s">
        <v>160</v>
      </c>
      <c r="B167" s="22"/>
      <c r="C167" s="57"/>
      <c r="D167" s="19"/>
      <c r="E167" s="19">
        <v>152</v>
      </c>
      <c r="F167" s="19">
        <v>25.333333333333336</v>
      </c>
      <c r="G167" s="19">
        <v>134</v>
      </c>
      <c r="H167" s="19">
        <v>22.333333333333336</v>
      </c>
      <c r="I167" s="20">
        <v>23</v>
      </c>
      <c r="J167" s="21">
        <v>5</v>
      </c>
      <c r="K167" s="21">
        <v>20.333333333333332</v>
      </c>
      <c r="L167" s="21">
        <v>5.6666666666666661</v>
      </c>
      <c r="M167" s="21">
        <v>16.666666666666664</v>
      </c>
      <c r="N167" s="23">
        <f t="shared" si="37"/>
        <v>0.88157894736842102</v>
      </c>
    </row>
    <row r="168" spans="1:14" ht="30" x14ac:dyDescent="0.25">
      <c r="A168" s="13" t="s">
        <v>161</v>
      </c>
      <c r="B168" s="13" t="s">
        <v>12</v>
      </c>
      <c r="C168" s="40" t="s">
        <v>162</v>
      </c>
      <c r="D168" s="14">
        <v>6</v>
      </c>
      <c r="E168" s="14">
        <v>63</v>
      </c>
      <c r="F168" s="14">
        <v>10.5</v>
      </c>
      <c r="G168" s="14">
        <v>43</v>
      </c>
      <c r="H168" s="14">
        <v>7.166666666666667</v>
      </c>
      <c r="I168" s="15">
        <v>15</v>
      </c>
      <c r="J168" s="16">
        <v>4.4999999999999991</v>
      </c>
      <c r="K168" s="16">
        <v>6</v>
      </c>
      <c r="L168" s="16">
        <v>3.6666666666666661</v>
      </c>
      <c r="M168" s="16">
        <v>3.5</v>
      </c>
      <c r="N168" s="17">
        <f t="shared" si="37"/>
        <v>0.68253968253968256</v>
      </c>
    </row>
    <row r="169" spans="1:14" ht="30" x14ac:dyDescent="0.25">
      <c r="A169" s="28" t="str">
        <f t="shared" ref="A169:A170" si="38">A168</f>
        <v>San Gil</v>
      </c>
      <c r="B169" s="28" t="str">
        <f t="shared" ref="B169:B170" si="39">B168</f>
        <v>Penal</v>
      </c>
      <c r="C169" s="40" t="s">
        <v>163</v>
      </c>
      <c r="D169" s="14">
        <v>6</v>
      </c>
      <c r="E169" s="14">
        <v>67</v>
      </c>
      <c r="F169" s="14">
        <v>11.166666666666666</v>
      </c>
      <c r="G169" s="14">
        <v>67</v>
      </c>
      <c r="H169" s="14">
        <v>11.166666666666666</v>
      </c>
      <c r="I169" s="15">
        <v>78</v>
      </c>
      <c r="J169" s="16">
        <v>4.9999999999999991</v>
      </c>
      <c r="K169" s="16">
        <v>6.166666666666667</v>
      </c>
      <c r="L169" s="16">
        <v>8</v>
      </c>
      <c r="M169" s="16">
        <v>3.1666666666666665</v>
      </c>
      <c r="N169" s="17">
        <f t="shared" si="37"/>
        <v>1</v>
      </c>
    </row>
    <row r="170" spans="1:14" ht="30" x14ac:dyDescent="0.25">
      <c r="A170" s="28" t="str">
        <f t="shared" si="38"/>
        <v>San Gil</v>
      </c>
      <c r="B170" s="28" t="str">
        <f t="shared" si="39"/>
        <v>Penal</v>
      </c>
      <c r="C170" s="40" t="s">
        <v>164</v>
      </c>
      <c r="D170" s="14">
        <v>6</v>
      </c>
      <c r="E170" s="14">
        <v>70</v>
      </c>
      <c r="F170" s="14">
        <v>11.666666666666666</v>
      </c>
      <c r="G170" s="14">
        <v>56</v>
      </c>
      <c r="H170" s="14">
        <v>9.3333333333333339</v>
      </c>
      <c r="I170" s="15">
        <v>4</v>
      </c>
      <c r="J170" s="16">
        <v>5.333333333333333</v>
      </c>
      <c r="K170" s="16">
        <v>6.3333333333333321</v>
      </c>
      <c r="L170" s="16">
        <v>4.9999999999999991</v>
      </c>
      <c r="M170" s="16">
        <v>4.3333333333333321</v>
      </c>
      <c r="N170" s="17">
        <f t="shared" si="37"/>
        <v>0.8</v>
      </c>
    </row>
    <row r="171" spans="1:14" x14ac:dyDescent="0.25">
      <c r="A171" s="50" t="s">
        <v>1593</v>
      </c>
      <c r="B171" s="50"/>
      <c r="C171" s="56"/>
      <c r="D171" s="51"/>
      <c r="E171" s="51"/>
      <c r="F171" s="51">
        <v>11</v>
      </c>
      <c r="G171" s="51"/>
      <c r="H171" s="51">
        <v>9</v>
      </c>
      <c r="I171" s="52"/>
      <c r="J171" s="53">
        <v>5</v>
      </c>
      <c r="K171" s="53">
        <v>6</v>
      </c>
      <c r="L171" s="53">
        <v>6</v>
      </c>
      <c r="M171" s="53">
        <v>4</v>
      </c>
      <c r="N171" s="54"/>
    </row>
    <row r="172" spans="1:14" x14ac:dyDescent="0.25">
      <c r="A172" s="18" t="s">
        <v>165</v>
      </c>
      <c r="B172" s="22"/>
      <c r="C172" s="57"/>
      <c r="D172" s="19"/>
      <c r="E172" s="19">
        <v>200</v>
      </c>
      <c r="F172" s="19">
        <v>33.333333333333329</v>
      </c>
      <c r="G172" s="19">
        <v>166</v>
      </c>
      <c r="H172" s="19">
        <v>27.666666666666664</v>
      </c>
      <c r="I172" s="20">
        <v>97</v>
      </c>
      <c r="J172" s="21">
        <v>14.833333333333332</v>
      </c>
      <c r="K172" s="21">
        <v>18.5</v>
      </c>
      <c r="L172" s="21">
        <v>16.666666666666664</v>
      </c>
      <c r="M172" s="21">
        <v>10.999999999999998</v>
      </c>
      <c r="N172" s="23">
        <f t="shared" si="37"/>
        <v>0.83</v>
      </c>
    </row>
    <row r="173" spans="1:14" ht="30" x14ac:dyDescent="0.25">
      <c r="A173" s="13" t="s">
        <v>166</v>
      </c>
      <c r="B173" s="13" t="s">
        <v>12</v>
      </c>
      <c r="C173" s="40" t="s">
        <v>167</v>
      </c>
      <c r="D173" s="14">
        <v>6</v>
      </c>
      <c r="E173" s="14">
        <v>136</v>
      </c>
      <c r="F173" s="14">
        <v>22.666666666666668</v>
      </c>
      <c r="G173" s="14">
        <v>93</v>
      </c>
      <c r="H173" s="14">
        <v>15.5</v>
      </c>
      <c r="I173" s="15">
        <v>55</v>
      </c>
      <c r="J173" s="16">
        <v>6.833333333333333</v>
      </c>
      <c r="K173" s="16">
        <v>15.833333333333332</v>
      </c>
      <c r="L173" s="16">
        <v>3.8333333333333335</v>
      </c>
      <c r="M173" s="16">
        <v>11.666666666666666</v>
      </c>
      <c r="N173" s="17">
        <f t="shared" si="37"/>
        <v>0.68382352941176472</v>
      </c>
    </row>
    <row r="174" spans="1:14" ht="30" x14ac:dyDescent="0.25">
      <c r="A174" s="28" t="str">
        <f t="shared" ref="A174:A175" si="40">A173</f>
        <v>Santa Marta</v>
      </c>
      <c r="B174" s="28" t="str">
        <f t="shared" ref="B174:B175" si="41">B173</f>
        <v>Penal</v>
      </c>
      <c r="C174" s="40" t="s">
        <v>168</v>
      </c>
      <c r="D174" s="14">
        <v>6</v>
      </c>
      <c r="E174" s="14">
        <v>165</v>
      </c>
      <c r="F174" s="14">
        <v>27.5</v>
      </c>
      <c r="G174" s="14">
        <v>96</v>
      </c>
      <c r="H174" s="14">
        <v>16</v>
      </c>
      <c r="I174" s="15">
        <v>163</v>
      </c>
      <c r="J174" s="16">
        <v>6.6666666666666661</v>
      </c>
      <c r="K174" s="16">
        <v>20.833333333333329</v>
      </c>
      <c r="L174" s="16">
        <v>1.9999999999999998</v>
      </c>
      <c r="M174" s="16">
        <v>14</v>
      </c>
      <c r="N174" s="17">
        <f t="shared" si="37"/>
        <v>0.58181818181818179</v>
      </c>
    </row>
    <row r="175" spans="1:14" ht="30" x14ac:dyDescent="0.25">
      <c r="A175" s="28" t="str">
        <f t="shared" si="40"/>
        <v>Santa Marta</v>
      </c>
      <c r="B175" s="28" t="str">
        <f t="shared" si="41"/>
        <v>Penal</v>
      </c>
      <c r="C175" s="40" t="s">
        <v>169</v>
      </c>
      <c r="D175" s="14">
        <v>6</v>
      </c>
      <c r="E175" s="14">
        <v>121</v>
      </c>
      <c r="F175" s="14">
        <v>20.166666666666668</v>
      </c>
      <c r="G175" s="14">
        <v>86</v>
      </c>
      <c r="H175" s="14">
        <v>14.333333333333334</v>
      </c>
      <c r="I175" s="15">
        <v>52</v>
      </c>
      <c r="J175" s="16">
        <v>8.4999999999999982</v>
      </c>
      <c r="K175" s="16">
        <v>11.666666666666668</v>
      </c>
      <c r="L175" s="16">
        <v>5.0000000000000009</v>
      </c>
      <c r="M175" s="16">
        <v>9.3333333333333321</v>
      </c>
      <c r="N175" s="17">
        <f t="shared" si="37"/>
        <v>0.71074380165289253</v>
      </c>
    </row>
    <row r="176" spans="1:14" x14ac:dyDescent="0.25">
      <c r="A176" s="50" t="s">
        <v>1593</v>
      </c>
      <c r="B176" s="50"/>
      <c r="C176" s="56"/>
      <c r="D176" s="51"/>
      <c r="E176" s="51"/>
      <c r="F176" s="51">
        <v>23</v>
      </c>
      <c r="G176" s="51"/>
      <c r="H176" s="51">
        <v>15</v>
      </c>
      <c r="I176" s="52"/>
      <c r="J176" s="53">
        <v>7</v>
      </c>
      <c r="K176" s="53">
        <v>16</v>
      </c>
      <c r="L176" s="53">
        <v>4</v>
      </c>
      <c r="M176" s="53">
        <v>12</v>
      </c>
      <c r="N176" s="54"/>
    </row>
    <row r="177" spans="1:14" x14ac:dyDescent="0.25">
      <c r="A177" s="18" t="s">
        <v>170</v>
      </c>
      <c r="B177" s="22"/>
      <c r="C177" s="57"/>
      <c r="D177" s="19"/>
      <c r="E177" s="19">
        <v>422</v>
      </c>
      <c r="F177" s="19">
        <v>70.333333333333343</v>
      </c>
      <c r="G177" s="19">
        <v>275</v>
      </c>
      <c r="H177" s="19">
        <v>45.833333333333336</v>
      </c>
      <c r="I177" s="20">
        <v>270</v>
      </c>
      <c r="J177" s="21">
        <v>22</v>
      </c>
      <c r="K177" s="21">
        <v>48.333333333333329</v>
      </c>
      <c r="L177" s="21">
        <v>10.833333333333334</v>
      </c>
      <c r="M177" s="21">
        <v>35</v>
      </c>
      <c r="N177" s="23">
        <f t="shared" si="37"/>
        <v>0.65165876777251186</v>
      </c>
    </row>
    <row r="178" spans="1:14" ht="30" x14ac:dyDescent="0.25">
      <c r="A178" s="13" t="s">
        <v>171</v>
      </c>
      <c r="B178" s="13" t="s">
        <v>12</v>
      </c>
      <c r="C178" s="40" t="s">
        <v>172</v>
      </c>
      <c r="D178" s="14">
        <v>6</v>
      </c>
      <c r="E178" s="14">
        <v>84</v>
      </c>
      <c r="F178" s="14">
        <v>14</v>
      </c>
      <c r="G178" s="14">
        <v>61</v>
      </c>
      <c r="H178" s="14">
        <v>10.166666666666666</v>
      </c>
      <c r="I178" s="15">
        <v>7</v>
      </c>
      <c r="J178" s="16">
        <v>4.5</v>
      </c>
      <c r="K178" s="16">
        <v>9.5</v>
      </c>
      <c r="L178" s="16">
        <v>4.5</v>
      </c>
      <c r="M178" s="16">
        <v>5.666666666666667</v>
      </c>
      <c r="N178" s="17">
        <f t="shared" si="37"/>
        <v>0.72619047619047616</v>
      </c>
    </row>
    <row r="179" spans="1:14" ht="30" x14ac:dyDescent="0.25">
      <c r="A179" s="28" t="str">
        <f>A178</f>
        <v>Sincelejo</v>
      </c>
      <c r="B179" s="28" t="str">
        <f t="shared" ref="B179" si="42">B178</f>
        <v>Penal</v>
      </c>
      <c r="C179" s="40" t="s">
        <v>173</v>
      </c>
      <c r="D179" s="14">
        <v>6</v>
      </c>
      <c r="E179" s="14">
        <v>85</v>
      </c>
      <c r="F179" s="14">
        <v>14.166666666666666</v>
      </c>
      <c r="G179" s="14">
        <v>65</v>
      </c>
      <c r="H179" s="14">
        <v>10.833333333333334</v>
      </c>
      <c r="I179" s="15">
        <v>32</v>
      </c>
      <c r="J179" s="16">
        <v>4.333333333333333</v>
      </c>
      <c r="K179" s="16">
        <v>9.8333333333333321</v>
      </c>
      <c r="L179" s="16">
        <v>3.8333333333333339</v>
      </c>
      <c r="M179" s="16">
        <v>7</v>
      </c>
      <c r="N179" s="17">
        <f t="shared" si="37"/>
        <v>0.76470588235294112</v>
      </c>
    </row>
    <row r="180" spans="1:14" x14ac:dyDescent="0.25">
      <c r="A180" s="50" t="s">
        <v>1593</v>
      </c>
      <c r="B180" s="50"/>
      <c r="C180" s="56"/>
      <c r="D180" s="51"/>
      <c r="E180" s="51"/>
      <c r="F180" s="51">
        <v>14</v>
      </c>
      <c r="G180" s="51"/>
      <c r="H180" s="51">
        <v>11</v>
      </c>
      <c r="I180" s="52"/>
      <c r="J180" s="53">
        <v>4</v>
      </c>
      <c r="K180" s="53">
        <v>10</v>
      </c>
      <c r="L180" s="53">
        <v>4</v>
      </c>
      <c r="M180" s="53">
        <v>6</v>
      </c>
      <c r="N180" s="54"/>
    </row>
    <row r="181" spans="1:14" x14ac:dyDescent="0.25">
      <c r="A181" s="18" t="s">
        <v>174</v>
      </c>
      <c r="B181" s="22"/>
      <c r="C181" s="57"/>
      <c r="D181" s="19"/>
      <c r="E181" s="19">
        <v>169</v>
      </c>
      <c r="F181" s="19">
        <v>28.166666666666664</v>
      </c>
      <c r="G181" s="19">
        <v>126</v>
      </c>
      <c r="H181" s="19">
        <v>21</v>
      </c>
      <c r="I181" s="20">
        <v>39</v>
      </c>
      <c r="J181" s="21">
        <v>8.8333333333333321</v>
      </c>
      <c r="K181" s="21">
        <v>19.333333333333332</v>
      </c>
      <c r="L181" s="21">
        <v>8.3333333333333339</v>
      </c>
      <c r="M181" s="21">
        <v>12.666666666666668</v>
      </c>
      <c r="N181" s="23">
        <f t="shared" si="37"/>
        <v>0.74556213017751483</v>
      </c>
    </row>
    <row r="182" spans="1:14" ht="30" x14ac:dyDescent="0.25">
      <c r="A182" s="13" t="s">
        <v>175</v>
      </c>
      <c r="B182" s="13" t="s">
        <v>12</v>
      </c>
      <c r="C182" s="40" t="s">
        <v>176</v>
      </c>
      <c r="D182" s="14">
        <v>6</v>
      </c>
      <c r="E182" s="14">
        <v>113</v>
      </c>
      <c r="F182" s="14">
        <v>18.833333333333332</v>
      </c>
      <c r="G182" s="14">
        <v>95</v>
      </c>
      <c r="H182" s="14">
        <v>15.833333333333334</v>
      </c>
      <c r="I182" s="15">
        <v>44</v>
      </c>
      <c r="J182" s="16">
        <v>6.8333333333333348</v>
      </c>
      <c r="K182" s="16">
        <v>11.999999999999998</v>
      </c>
      <c r="L182" s="16">
        <v>5.833333333333333</v>
      </c>
      <c r="M182" s="16">
        <v>10</v>
      </c>
      <c r="N182" s="17">
        <f t="shared" si="37"/>
        <v>0.84070796460176989</v>
      </c>
    </row>
    <row r="183" spans="1:14" ht="30" x14ac:dyDescent="0.25">
      <c r="A183" s="28" t="str">
        <f t="shared" ref="A183:A185" si="43">A182</f>
        <v>Tunja</v>
      </c>
      <c r="B183" s="28" t="str">
        <f t="shared" ref="B183:B185" si="44">B182</f>
        <v>Penal</v>
      </c>
      <c r="C183" s="40" t="s">
        <v>177</v>
      </c>
      <c r="D183" s="14">
        <v>6</v>
      </c>
      <c r="E183" s="14">
        <v>113</v>
      </c>
      <c r="F183" s="14">
        <v>18.833333333333332</v>
      </c>
      <c r="G183" s="14">
        <v>93</v>
      </c>
      <c r="H183" s="14">
        <v>15.5</v>
      </c>
      <c r="I183" s="15">
        <v>19</v>
      </c>
      <c r="J183" s="16">
        <v>7.1666666666666661</v>
      </c>
      <c r="K183" s="16">
        <v>11.666666666666666</v>
      </c>
      <c r="L183" s="16">
        <v>6.8333333333333339</v>
      </c>
      <c r="M183" s="16">
        <v>8.6666666666666661</v>
      </c>
      <c r="N183" s="17">
        <f t="shared" si="37"/>
        <v>0.82300884955752207</v>
      </c>
    </row>
    <row r="184" spans="1:14" ht="30" x14ac:dyDescent="0.25">
      <c r="A184" s="28" t="str">
        <f t="shared" si="43"/>
        <v>Tunja</v>
      </c>
      <c r="B184" s="28" t="str">
        <f t="shared" si="44"/>
        <v>Penal</v>
      </c>
      <c r="C184" s="40" t="s">
        <v>178</v>
      </c>
      <c r="D184" s="14">
        <v>6</v>
      </c>
      <c r="E184" s="14">
        <v>118</v>
      </c>
      <c r="F184" s="14">
        <v>19.666666666666668</v>
      </c>
      <c r="G184" s="14">
        <v>97</v>
      </c>
      <c r="H184" s="14">
        <v>16.166666666666668</v>
      </c>
      <c r="I184" s="15">
        <v>70</v>
      </c>
      <c r="J184" s="16">
        <v>8.5</v>
      </c>
      <c r="K184" s="16">
        <v>11.166666666666666</v>
      </c>
      <c r="L184" s="16">
        <v>6.333333333333333</v>
      </c>
      <c r="M184" s="16">
        <v>9.8333333333333357</v>
      </c>
      <c r="N184" s="17">
        <f t="shared" si="37"/>
        <v>0.82203389830508478</v>
      </c>
    </row>
    <row r="185" spans="1:14" ht="30" x14ac:dyDescent="0.25">
      <c r="A185" s="28" t="str">
        <f t="shared" si="43"/>
        <v>Tunja</v>
      </c>
      <c r="B185" s="28" t="str">
        <f t="shared" si="44"/>
        <v>Penal</v>
      </c>
      <c r="C185" s="40" t="s">
        <v>179</v>
      </c>
      <c r="D185" s="14">
        <v>6</v>
      </c>
      <c r="E185" s="14">
        <v>106</v>
      </c>
      <c r="F185" s="14">
        <v>17.666666666666668</v>
      </c>
      <c r="G185" s="14">
        <v>100</v>
      </c>
      <c r="H185" s="14">
        <v>16.666666666666668</v>
      </c>
      <c r="I185" s="15">
        <v>71</v>
      </c>
      <c r="J185" s="16">
        <v>7</v>
      </c>
      <c r="K185" s="16">
        <v>10.666666666666666</v>
      </c>
      <c r="L185" s="16">
        <v>7.0000000000000018</v>
      </c>
      <c r="M185" s="16">
        <v>9.6666666666666661</v>
      </c>
      <c r="N185" s="17">
        <f t="shared" si="37"/>
        <v>0.94339622641509435</v>
      </c>
    </row>
    <row r="186" spans="1:14" x14ac:dyDescent="0.25">
      <c r="A186" s="50" t="s">
        <v>1593</v>
      </c>
      <c r="B186" s="50"/>
      <c r="C186" s="56"/>
      <c r="D186" s="51"/>
      <c r="E186" s="51"/>
      <c r="F186" s="51">
        <v>19</v>
      </c>
      <c r="G186" s="51"/>
      <c r="H186" s="51">
        <v>16</v>
      </c>
      <c r="I186" s="52"/>
      <c r="J186" s="53">
        <v>7</v>
      </c>
      <c r="K186" s="53">
        <v>11</v>
      </c>
      <c r="L186" s="53">
        <v>7</v>
      </c>
      <c r="M186" s="53">
        <v>10</v>
      </c>
      <c r="N186" s="54"/>
    </row>
    <row r="187" spans="1:14" x14ac:dyDescent="0.25">
      <c r="A187" s="18" t="s">
        <v>180</v>
      </c>
      <c r="B187" s="22"/>
      <c r="C187" s="57"/>
      <c r="D187" s="19"/>
      <c r="E187" s="19">
        <v>450</v>
      </c>
      <c r="F187" s="19">
        <v>75</v>
      </c>
      <c r="G187" s="19">
        <v>385</v>
      </c>
      <c r="H187" s="19">
        <v>64.166666666666671</v>
      </c>
      <c r="I187" s="20">
        <v>204</v>
      </c>
      <c r="J187" s="21">
        <v>29.5</v>
      </c>
      <c r="K187" s="21">
        <v>45.499999999999993</v>
      </c>
      <c r="L187" s="21">
        <v>26</v>
      </c>
      <c r="M187" s="21">
        <v>38.166666666666664</v>
      </c>
      <c r="N187" s="23">
        <f t="shared" si="37"/>
        <v>0.85555555555555551</v>
      </c>
    </row>
    <row r="188" spans="1:14" ht="30" x14ac:dyDescent="0.25">
      <c r="A188" s="13" t="s">
        <v>181</v>
      </c>
      <c r="B188" s="13" t="s">
        <v>12</v>
      </c>
      <c r="C188" s="40" t="s">
        <v>182</v>
      </c>
      <c r="D188" s="14">
        <v>6</v>
      </c>
      <c r="E188" s="14">
        <v>178</v>
      </c>
      <c r="F188" s="14">
        <v>29.666666666666668</v>
      </c>
      <c r="G188" s="14">
        <v>168</v>
      </c>
      <c r="H188" s="14">
        <v>28</v>
      </c>
      <c r="I188" s="15">
        <v>28</v>
      </c>
      <c r="J188" s="16">
        <v>6.8333333333333321</v>
      </c>
      <c r="K188" s="16">
        <v>22.833333333333332</v>
      </c>
      <c r="L188" s="16">
        <v>7.833333333333333</v>
      </c>
      <c r="M188" s="16">
        <v>20.166666666666664</v>
      </c>
      <c r="N188" s="17">
        <f t="shared" si="37"/>
        <v>0.9438202247191011</v>
      </c>
    </row>
    <row r="189" spans="1:14" ht="30" x14ac:dyDescent="0.25">
      <c r="A189" s="28" t="str">
        <f t="shared" ref="A189:A190" si="45">A188</f>
        <v>Valledupar</v>
      </c>
      <c r="B189" s="28" t="str">
        <f t="shared" ref="B189:B190" si="46">B188</f>
        <v>Penal</v>
      </c>
      <c r="C189" s="40" t="s">
        <v>183</v>
      </c>
      <c r="D189" s="14">
        <v>6</v>
      </c>
      <c r="E189" s="14">
        <v>203</v>
      </c>
      <c r="F189" s="14">
        <v>33.833333333333336</v>
      </c>
      <c r="G189" s="14">
        <v>178</v>
      </c>
      <c r="H189" s="14">
        <v>29.666666666666668</v>
      </c>
      <c r="I189" s="15">
        <v>27</v>
      </c>
      <c r="J189" s="16">
        <v>9.6666666666666661</v>
      </c>
      <c r="K189" s="16">
        <v>24.166666666666668</v>
      </c>
      <c r="L189" s="16">
        <v>8.6666666666666661</v>
      </c>
      <c r="M189" s="16">
        <v>20.999999999999996</v>
      </c>
      <c r="N189" s="17">
        <f t="shared" si="37"/>
        <v>0.87684729064039413</v>
      </c>
    </row>
    <row r="190" spans="1:14" ht="30" x14ac:dyDescent="0.25">
      <c r="A190" s="28" t="str">
        <f t="shared" si="45"/>
        <v>Valledupar</v>
      </c>
      <c r="B190" s="28" t="str">
        <f t="shared" si="46"/>
        <v>Penal</v>
      </c>
      <c r="C190" s="40" t="s">
        <v>184</v>
      </c>
      <c r="D190" s="14">
        <v>6</v>
      </c>
      <c r="E190" s="14">
        <v>188</v>
      </c>
      <c r="F190" s="14">
        <v>31.333333333333332</v>
      </c>
      <c r="G190" s="14">
        <v>154</v>
      </c>
      <c r="H190" s="14">
        <v>25.666666666666668</v>
      </c>
      <c r="I190" s="15">
        <v>50</v>
      </c>
      <c r="J190" s="16">
        <v>9.1666666666666661</v>
      </c>
      <c r="K190" s="16">
        <v>22.166666666666668</v>
      </c>
      <c r="L190" s="16">
        <v>7.4999999999999991</v>
      </c>
      <c r="M190" s="16">
        <v>18.166666666666668</v>
      </c>
      <c r="N190" s="17">
        <f t="shared" si="37"/>
        <v>0.81914893617021278</v>
      </c>
    </row>
    <row r="191" spans="1:14" x14ac:dyDescent="0.25">
      <c r="A191" s="50" t="s">
        <v>1593</v>
      </c>
      <c r="B191" s="50"/>
      <c r="C191" s="56"/>
      <c r="D191" s="51"/>
      <c r="E191" s="51"/>
      <c r="F191" s="51">
        <v>32</v>
      </c>
      <c r="G191" s="51"/>
      <c r="H191" s="51">
        <v>28</v>
      </c>
      <c r="I191" s="52"/>
      <c r="J191" s="53">
        <v>9</v>
      </c>
      <c r="K191" s="53">
        <v>23</v>
      </c>
      <c r="L191" s="53">
        <v>8</v>
      </c>
      <c r="M191" s="53">
        <v>20</v>
      </c>
      <c r="N191" s="54"/>
    </row>
    <row r="192" spans="1:14" x14ac:dyDescent="0.25">
      <c r="A192" s="18" t="s">
        <v>185</v>
      </c>
      <c r="B192" s="22"/>
      <c r="C192" s="57"/>
      <c r="D192" s="19"/>
      <c r="E192" s="19">
        <v>569</v>
      </c>
      <c r="F192" s="19">
        <v>94.833333333333329</v>
      </c>
      <c r="G192" s="19">
        <v>500</v>
      </c>
      <c r="H192" s="19">
        <v>83.333333333333343</v>
      </c>
      <c r="I192" s="20">
        <v>105</v>
      </c>
      <c r="J192" s="21">
        <v>25.666666666666664</v>
      </c>
      <c r="K192" s="21">
        <v>69.166666666666671</v>
      </c>
      <c r="L192" s="21">
        <v>24</v>
      </c>
      <c r="M192" s="21">
        <v>59.333333333333329</v>
      </c>
      <c r="N192" s="23">
        <f t="shared" si="37"/>
        <v>0.87873462214411246</v>
      </c>
    </row>
    <row r="193" spans="1:14" ht="30" x14ac:dyDescent="0.25">
      <c r="A193" s="13" t="s">
        <v>186</v>
      </c>
      <c r="B193" s="13" t="s">
        <v>12</v>
      </c>
      <c r="C193" s="40" t="s">
        <v>187</v>
      </c>
      <c r="D193" s="14">
        <v>6</v>
      </c>
      <c r="E193" s="14">
        <v>308</v>
      </c>
      <c r="F193" s="14">
        <v>51.333333333333336</v>
      </c>
      <c r="G193" s="14">
        <v>235</v>
      </c>
      <c r="H193" s="14">
        <v>39.166666666666664</v>
      </c>
      <c r="I193" s="15">
        <v>386</v>
      </c>
      <c r="J193" s="16">
        <v>22.500000000000004</v>
      </c>
      <c r="K193" s="16">
        <v>28.833333333333336</v>
      </c>
      <c r="L193" s="16">
        <v>17.500000000000004</v>
      </c>
      <c r="M193" s="16">
        <v>21.666666666666664</v>
      </c>
      <c r="N193" s="17">
        <f t="shared" si="37"/>
        <v>0.76298701298701299</v>
      </c>
    </row>
    <row r="194" spans="1:14" ht="30" x14ac:dyDescent="0.25">
      <c r="A194" s="28" t="str">
        <f t="shared" ref="A194:B195" si="47">A193</f>
        <v>Villavicencio</v>
      </c>
      <c r="B194" s="28" t="str">
        <f t="shared" si="47"/>
        <v>Penal</v>
      </c>
      <c r="C194" s="40" t="s">
        <v>188</v>
      </c>
      <c r="D194" s="14">
        <v>6</v>
      </c>
      <c r="E194" s="14">
        <v>338</v>
      </c>
      <c r="F194" s="14">
        <v>56.333333333333336</v>
      </c>
      <c r="G194" s="14">
        <v>236</v>
      </c>
      <c r="H194" s="14">
        <v>39.333333333333336</v>
      </c>
      <c r="I194" s="15">
        <v>285</v>
      </c>
      <c r="J194" s="16">
        <v>24.333333333333332</v>
      </c>
      <c r="K194" s="16">
        <v>32</v>
      </c>
      <c r="L194" s="16">
        <v>16.5</v>
      </c>
      <c r="M194" s="16">
        <v>22.833333333333332</v>
      </c>
      <c r="N194" s="17">
        <f t="shared" si="37"/>
        <v>0.69822485207100593</v>
      </c>
    </row>
    <row r="195" spans="1:14" ht="30" x14ac:dyDescent="0.25">
      <c r="A195" s="28" t="str">
        <f t="shared" si="47"/>
        <v>Villavicencio</v>
      </c>
      <c r="B195" s="28" t="str">
        <f t="shared" si="47"/>
        <v>Penal</v>
      </c>
      <c r="C195" s="40" t="s">
        <v>189</v>
      </c>
      <c r="D195" s="14">
        <v>6</v>
      </c>
      <c r="E195" s="14">
        <v>313</v>
      </c>
      <c r="F195" s="14">
        <v>52.166666666666664</v>
      </c>
      <c r="G195" s="14">
        <v>256</v>
      </c>
      <c r="H195" s="14">
        <v>42.666666666666664</v>
      </c>
      <c r="I195" s="15">
        <v>368</v>
      </c>
      <c r="J195" s="16">
        <v>22.666666666666668</v>
      </c>
      <c r="K195" s="16">
        <v>29.499999999999996</v>
      </c>
      <c r="L195" s="16">
        <v>15</v>
      </c>
      <c r="M195" s="16">
        <v>27.666666666666671</v>
      </c>
      <c r="N195" s="17">
        <f t="shared" si="37"/>
        <v>0.8178913738019169</v>
      </c>
    </row>
    <row r="196" spans="1:14" x14ac:dyDescent="0.25">
      <c r="A196" s="50" t="s">
        <v>1593</v>
      </c>
      <c r="B196" s="50"/>
      <c r="C196" s="56"/>
      <c r="D196" s="51"/>
      <c r="E196" s="51"/>
      <c r="F196" s="51">
        <v>53</v>
      </c>
      <c r="G196" s="51"/>
      <c r="H196" s="51">
        <v>40</v>
      </c>
      <c r="I196" s="52"/>
      <c r="J196" s="53">
        <v>23</v>
      </c>
      <c r="K196" s="53">
        <v>30</v>
      </c>
      <c r="L196" s="53">
        <v>16</v>
      </c>
      <c r="M196" s="53">
        <v>24</v>
      </c>
      <c r="N196" s="54"/>
    </row>
    <row r="197" spans="1:14" x14ac:dyDescent="0.25">
      <c r="A197" s="18" t="s">
        <v>190</v>
      </c>
      <c r="B197" s="18"/>
      <c r="C197" s="58"/>
      <c r="D197" s="19"/>
      <c r="E197" s="19">
        <v>959</v>
      </c>
      <c r="F197" s="19">
        <v>159.83333333333334</v>
      </c>
      <c r="G197" s="19">
        <v>727</v>
      </c>
      <c r="H197" s="19">
        <v>121.16666666666666</v>
      </c>
      <c r="I197" s="20">
        <v>1039</v>
      </c>
      <c r="J197" s="21">
        <v>69.5</v>
      </c>
      <c r="K197" s="21">
        <v>90.333333333333329</v>
      </c>
      <c r="L197" s="21">
        <v>49</v>
      </c>
      <c r="M197" s="21">
        <v>72.166666666666671</v>
      </c>
      <c r="N197" s="23">
        <f t="shared" si="37"/>
        <v>0.75808133472367045</v>
      </c>
    </row>
    <row r="198" spans="1:14" x14ac:dyDescent="0.25">
      <c r="A198" s="24" t="s">
        <v>191</v>
      </c>
      <c r="B198" s="24"/>
      <c r="C198" s="59"/>
      <c r="D198" s="25"/>
      <c r="E198" s="25">
        <v>22894</v>
      </c>
      <c r="F198" s="25">
        <v>3861.8333333333312</v>
      </c>
      <c r="G198" s="25">
        <v>18608</v>
      </c>
      <c r="H198" s="25">
        <v>3138.4999999999995</v>
      </c>
      <c r="I198" s="26">
        <v>8776</v>
      </c>
      <c r="J198" s="25">
        <v>1245.1666666666665</v>
      </c>
      <c r="K198" s="25">
        <v>2616.6666666666665</v>
      </c>
      <c r="L198" s="25">
        <v>1120.8333333333337</v>
      </c>
      <c r="M198" s="25">
        <v>2017.6666666666677</v>
      </c>
      <c r="N198" s="27">
        <f t="shared" si="37"/>
        <v>0.81278937712937893</v>
      </c>
    </row>
    <row r="199" spans="1:14" x14ac:dyDescent="0.25">
      <c r="A199" s="24" t="s">
        <v>1595</v>
      </c>
      <c r="B199" s="24"/>
      <c r="C199" s="59"/>
      <c r="D199" s="25"/>
      <c r="E199" s="25"/>
      <c r="F199" s="25"/>
      <c r="G199" s="25"/>
      <c r="H199" s="25"/>
      <c r="I199" s="26"/>
      <c r="J199" s="25">
        <f>+AVERAGE(J196,J191,J186,J180,J176,J171,J166,J162,J156,J151,J145,J139,J134,J117,J111,J103,J96,J91,J86,J75,J68,J60,J32,J26,J21)</f>
        <v>8.84</v>
      </c>
      <c r="K199" s="25">
        <f t="shared" ref="K199:M199" si="48">+AVERAGE(K196,K191,K186,K180,K176,K171,K166,K162,K156,K151,K145,K139,K134,K117,K111,K103,K96,K91,K86,K75,K68,K60,K32,K26,K21)</f>
        <v>19.559999999999999</v>
      </c>
      <c r="L199" s="25">
        <f t="shared" si="48"/>
        <v>7.92</v>
      </c>
      <c r="M199" s="25">
        <f t="shared" si="48"/>
        <v>15.28</v>
      </c>
    </row>
  </sheetData>
  <mergeCells count="3">
    <mergeCell ref="L13:M13"/>
    <mergeCell ref="J13:K13"/>
    <mergeCell ref="A12:N12"/>
  </mergeCells>
  <pageMargins left="0.70866141732283472" right="0.70866141732283472" top="0.74803149606299213" bottom="0.74803149606299213" header="0.31496062992125984" footer="0.31496062992125984"/>
  <pageSetup paperSize="123" scale="72" fitToHeight="0" orientation="landscape" horizontalDpi="4294967293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tabSelected="1" workbookViewId="0">
      <pane ySplit="14" topLeftCell="A37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28" style="55" customWidth="1"/>
    <col min="3" max="3" width="62.7109375" style="55" customWidth="1"/>
  </cols>
  <sheetData>
    <row r="1" spans="1:14" x14ac:dyDescent="0.25">
      <c r="A1" s="1"/>
      <c r="B1" s="2"/>
      <c r="C1" s="2"/>
      <c r="D1" s="4"/>
    </row>
    <row r="2" spans="1:14" x14ac:dyDescent="0.25">
      <c r="D2" s="180" t="s">
        <v>0</v>
      </c>
      <c r="E2" s="180"/>
      <c r="F2" s="180"/>
      <c r="G2" s="180"/>
    </row>
    <row r="3" spans="1:14" x14ac:dyDescent="0.25">
      <c r="D3" s="179" t="s">
        <v>1</v>
      </c>
      <c r="E3" s="179"/>
      <c r="F3" s="179"/>
      <c r="G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700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48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36.75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201</v>
      </c>
      <c r="K13" s="182"/>
      <c r="L13" s="181" t="s">
        <v>202</v>
      </c>
      <c r="M13" s="182"/>
      <c r="N13" s="131"/>
    </row>
    <row r="14" spans="1:14" ht="81" customHeight="1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196</v>
      </c>
      <c r="F14" s="134" t="s">
        <v>197</v>
      </c>
      <c r="G14" s="134" t="s">
        <v>231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69" t="s">
        <v>194</v>
      </c>
    </row>
    <row r="15" spans="1:14" ht="30" x14ac:dyDescent="0.25">
      <c r="A15" s="13" t="s">
        <v>24</v>
      </c>
      <c r="B15" s="61" t="s">
        <v>208</v>
      </c>
      <c r="C15" s="40" t="s">
        <v>701</v>
      </c>
      <c r="D15" s="14">
        <v>6</v>
      </c>
      <c r="E15" s="14">
        <v>36</v>
      </c>
      <c r="F15" s="14">
        <v>6</v>
      </c>
      <c r="G15" s="14">
        <v>8</v>
      </c>
      <c r="H15" s="14">
        <v>1.3333333333333333</v>
      </c>
      <c r="I15" s="15">
        <v>40</v>
      </c>
      <c r="J15" s="16">
        <v>6</v>
      </c>
      <c r="K15" s="16"/>
      <c r="L15" s="16">
        <v>1.3333333333333333</v>
      </c>
      <c r="M15" s="16"/>
      <c r="N15" s="17">
        <f>+G15/E15</f>
        <v>0.22222222222222221</v>
      </c>
    </row>
    <row r="16" spans="1:14" x14ac:dyDescent="0.25">
      <c r="A16" s="50" t="s">
        <v>1593</v>
      </c>
      <c r="B16" s="56"/>
      <c r="C16" s="56"/>
      <c r="D16" s="51"/>
      <c r="E16" s="51"/>
      <c r="F16" s="51">
        <v>6</v>
      </c>
      <c r="G16" s="51"/>
      <c r="H16" s="51">
        <v>1</v>
      </c>
      <c r="I16" s="52"/>
      <c r="J16" s="53">
        <v>6</v>
      </c>
      <c r="K16" s="53"/>
      <c r="L16" s="53">
        <v>1</v>
      </c>
      <c r="M16" s="53"/>
      <c r="N16" s="54"/>
    </row>
    <row r="17" spans="1:14" x14ac:dyDescent="0.25">
      <c r="A17" s="18" t="s">
        <v>27</v>
      </c>
      <c r="B17" s="58"/>
      <c r="C17" s="57"/>
      <c r="D17" s="19"/>
      <c r="E17" s="19">
        <v>36</v>
      </c>
      <c r="F17" s="19">
        <v>6</v>
      </c>
      <c r="G17" s="19">
        <v>8</v>
      </c>
      <c r="H17" s="19">
        <v>1.3333333333333333</v>
      </c>
      <c r="I17" s="20">
        <v>40</v>
      </c>
      <c r="J17" s="21">
        <v>6</v>
      </c>
      <c r="K17" s="21"/>
      <c r="L17" s="21">
        <v>1.3333333333333333</v>
      </c>
      <c r="M17" s="21"/>
      <c r="N17" s="23">
        <f t="shared" ref="N17:N42" si="0">+G17/E17</f>
        <v>0.22222222222222221</v>
      </c>
    </row>
    <row r="18" spans="1:14" ht="30" x14ac:dyDescent="0.25">
      <c r="A18" s="13" t="s">
        <v>28</v>
      </c>
      <c r="B18" s="61" t="s">
        <v>208</v>
      </c>
      <c r="C18" s="40" t="s">
        <v>702</v>
      </c>
      <c r="D18" s="14">
        <v>6</v>
      </c>
      <c r="E18" s="14">
        <v>47</v>
      </c>
      <c r="F18" s="14">
        <v>7.833333333333333</v>
      </c>
      <c r="G18" s="14">
        <v>35</v>
      </c>
      <c r="H18" s="14">
        <v>5.833333333333333</v>
      </c>
      <c r="I18" s="15">
        <v>59</v>
      </c>
      <c r="J18" s="16">
        <v>7.833333333333333</v>
      </c>
      <c r="K18" s="16"/>
      <c r="L18" s="16">
        <v>5.833333333333333</v>
      </c>
      <c r="M18" s="16"/>
      <c r="N18" s="17">
        <f t="shared" si="0"/>
        <v>0.74468085106382975</v>
      </c>
    </row>
    <row r="19" spans="1:14" ht="30" x14ac:dyDescent="0.25">
      <c r="A19" s="28" t="s">
        <v>28</v>
      </c>
      <c r="B19" s="40" t="s">
        <v>208</v>
      </c>
      <c r="C19" s="40" t="s">
        <v>703</v>
      </c>
      <c r="D19" s="14">
        <v>6</v>
      </c>
      <c r="E19" s="14">
        <v>49</v>
      </c>
      <c r="F19" s="14">
        <v>8.1666666666666661</v>
      </c>
      <c r="G19" s="14">
        <v>47</v>
      </c>
      <c r="H19" s="14">
        <v>7.833333333333333</v>
      </c>
      <c r="I19" s="15">
        <v>52</v>
      </c>
      <c r="J19" s="16">
        <v>8.1666666666666661</v>
      </c>
      <c r="K19" s="16"/>
      <c r="L19" s="16">
        <v>7.833333333333333</v>
      </c>
      <c r="M19" s="16"/>
      <c r="N19" s="17">
        <f t="shared" si="0"/>
        <v>0.95918367346938771</v>
      </c>
    </row>
    <row r="20" spans="1:14" ht="30" x14ac:dyDescent="0.25">
      <c r="A20" s="28" t="s">
        <v>28</v>
      </c>
      <c r="B20" s="40" t="s">
        <v>208</v>
      </c>
      <c r="C20" s="40" t="s">
        <v>704</v>
      </c>
      <c r="D20" s="14">
        <v>3</v>
      </c>
      <c r="E20" s="14">
        <v>23</v>
      </c>
      <c r="F20" s="14">
        <v>7.666666666666667</v>
      </c>
      <c r="G20" s="14">
        <v>20</v>
      </c>
      <c r="H20" s="14">
        <v>6.666666666666667</v>
      </c>
      <c r="I20" s="15">
        <v>68</v>
      </c>
      <c r="J20" s="16">
        <v>7.666666666666667</v>
      </c>
      <c r="K20" s="16"/>
      <c r="L20" s="16">
        <v>6.666666666666667</v>
      </c>
      <c r="M20" s="16"/>
      <c r="N20" s="17">
        <f t="shared" si="0"/>
        <v>0.86956521739130432</v>
      </c>
    </row>
    <row r="21" spans="1:14" x14ac:dyDescent="0.25">
      <c r="A21" s="50" t="s">
        <v>1593</v>
      </c>
      <c r="B21" s="56"/>
      <c r="C21" s="56"/>
      <c r="D21" s="51"/>
      <c r="E21" s="51"/>
      <c r="F21" s="51">
        <v>8</v>
      </c>
      <c r="G21" s="51"/>
      <c r="H21" s="51">
        <v>7</v>
      </c>
      <c r="I21" s="52"/>
      <c r="J21" s="53">
        <v>8</v>
      </c>
      <c r="K21" s="53"/>
      <c r="L21" s="53">
        <v>7</v>
      </c>
      <c r="M21" s="53"/>
      <c r="N21" s="54"/>
    </row>
    <row r="22" spans="1:14" x14ac:dyDescent="0.25">
      <c r="A22" s="18" t="s">
        <v>55</v>
      </c>
      <c r="B22" s="58"/>
      <c r="C22" s="57"/>
      <c r="D22" s="19"/>
      <c r="E22" s="19">
        <v>119</v>
      </c>
      <c r="F22" s="19">
        <v>23.666666666666668</v>
      </c>
      <c r="G22" s="19">
        <v>102</v>
      </c>
      <c r="H22" s="19">
        <v>20.333333333333332</v>
      </c>
      <c r="I22" s="20">
        <v>179</v>
      </c>
      <c r="J22" s="21">
        <v>23.666666666666668</v>
      </c>
      <c r="K22" s="21"/>
      <c r="L22" s="21">
        <v>20.333333333333332</v>
      </c>
      <c r="M22" s="21"/>
      <c r="N22" s="23">
        <f t="shared" si="0"/>
        <v>0.8571428571428571</v>
      </c>
    </row>
    <row r="23" spans="1:14" ht="30" x14ac:dyDescent="0.25">
      <c r="A23" s="13" t="s">
        <v>71</v>
      </c>
      <c r="B23" s="61" t="s">
        <v>208</v>
      </c>
      <c r="C23" s="40" t="s">
        <v>705</v>
      </c>
      <c r="D23" s="14">
        <v>6</v>
      </c>
      <c r="E23" s="14">
        <v>55</v>
      </c>
      <c r="F23" s="14">
        <v>9.1666666666666661</v>
      </c>
      <c r="G23" s="14">
        <v>46</v>
      </c>
      <c r="H23" s="14">
        <v>7.666666666666667</v>
      </c>
      <c r="I23" s="15">
        <v>74</v>
      </c>
      <c r="J23" s="16">
        <v>9.1666666666666661</v>
      </c>
      <c r="K23" s="16"/>
      <c r="L23" s="16">
        <v>7.666666666666667</v>
      </c>
      <c r="M23" s="16"/>
      <c r="N23" s="17">
        <f t="shared" si="0"/>
        <v>0.83636363636363631</v>
      </c>
    </row>
    <row r="24" spans="1:14" x14ac:dyDescent="0.25">
      <c r="A24" s="50" t="s">
        <v>1593</v>
      </c>
      <c r="B24" s="56"/>
      <c r="C24" s="56"/>
      <c r="D24" s="51"/>
      <c r="E24" s="51"/>
      <c r="F24" s="51">
        <v>9</v>
      </c>
      <c r="G24" s="51"/>
      <c r="H24" s="51">
        <v>8</v>
      </c>
      <c r="I24" s="52"/>
      <c r="J24" s="53">
        <v>9</v>
      </c>
      <c r="K24" s="53"/>
      <c r="L24" s="53">
        <v>8</v>
      </c>
      <c r="M24" s="53"/>
      <c r="N24" s="54"/>
    </row>
    <row r="25" spans="1:14" x14ac:dyDescent="0.25">
      <c r="A25" s="18" t="s">
        <v>81</v>
      </c>
      <c r="B25" s="58"/>
      <c r="C25" s="57"/>
      <c r="D25" s="19"/>
      <c r="E25" s="19">
        <v>55</v>
      </c>
      <c r="F25" s="19">
        <v>9.1666666666666661</v>
      </c>
      <c r="G25" s="19">
        <v>46</v>
      </c>
      <c r="H25" s="19">
        <v>7.666666666666667</v>
      </c>
      <c r="I25" s="20">
        <v>74</v>
      </c>
      <c r="J25" s="21">
        <v>9.1666666666666661</v>
      </c>
      <c r="K25" s="21"/>
      <c r="L25" s="21">
        <v>7.666666666666667</v>
      </c>
      <c r="M25" s="21"/>
      <c r="N25" s="23">
        <f t="shared" si="0"/>
        <v>0.83636363636363631</v>
      </c>
    </row>
    <row r="26" spans="1:14" ht="30" x14ac:dyDescent="0.25">
      <c r="A26" s="13" t="s">
        <v>86</v>
      </c>
      <c r="B26" s="61" t="s">
        <v>208</v>
      </c>
      <c r="C26" s="40" t="s">
        <v>706</v>
      </c>
      <c r="D26" s="14">
        <v>6</v>
      </c>
      <c r="E26" s="14">
        <v>26</v>
      </c>
      <c r="F26" s="14">
        <v>4.333333333333333</v>
      </c>
      <c r="G26" s="14">
        <v>4</v>
      </c>
      <c r="H26" s="14">
        <v>0.66666666666666663</v>
      </c>
      <c r="I26" s="15">
        <v>36</v>
      </c>
      <c r="J26" s="16">
        <v>4.333333333333333</v>
      </c>
      <c r="K26" s="16"/>
      <c r="L26" s="16">
        <v>0.66666666666666663</v>
      </c>
      <c r="M26" s="16"/>
      <c r="N26" s="17">
        <f t="shared" si="0"/>
        <v>0.15384615384615385</v>
      </c>
    </row>
    <row r="27" spans="1:14" x14ac:dyDescent="0.25">
      <c r="A27" s="50" t="s">
        <v>1593</v>
      </c>
      <c r="B27" s="56"/>
      <c r="C27" s="56"/>
      <c r="D27" s="51"/>
      <c r="E27" s="51"/>
      <c r="F27" s="51">
        <v>4</v>
      </c>
      <c r="G27" s="51"/>
      <c r="H27" s="51">
        <v>1</v>
      </c>
      <c r="I27" s="52"/>
      <c r="J27" s="53">
        <v>4</v>
      </c>
      <c r="K27" s="53"/>
      <c r="L27" s="53">
        <v>1</v>
      </c>
      <c r="M27" s="53"/>
      <c r="N27" s="54"/>
    </row>
    <row r="28" spans="1:14" x14ac:dyDescent="0.25">
      <c r="A28" s="18" t="s">
        <v>90</v>
      </c>
      <c r="B28" s="58"/>
      <c r="C28" s="57"/>
      <c r="D28" s="19"/>
      <c r="E28" s="19">
        <v>26</v>
      </c>
      <c r="F28" s="19">
        <v>4.333333333333333</v>
      </c>
      <c r="G28" s="19">
        <v>4</v>
      </c>
      <c r="H28" s="19">
        <v>0.66666666666666663</v>
      </c>
      <c r="I28" s="20">
        <v>36</v>
      </c>
      <c r="J28" s="21">
        <v>4.333333333333333</v>
      </c>
      <c r="K28" s="21"/>
      <c r="L28" s="21">
        <v>0.66666666666666663</v>
      </c>
      <c r="M28" s="21"/>
      <c r="N28" s="23">
        <f t="shared" si="0"/>
        <v>0.15384615384615385</v>
      </c>
    </row>
    <row r="29" spans="1:14" ht="30" x14ac:dyDescent="0.25">
      <c r="A29" s="13" t="s">
        <v>112</v>
      </c>
      <c r="B29" s="61" t="s">
        <v>208</v>
      </c>
      <c r="C29" s="40" t="s">
        <v>707</v>
      </c>
      <c r="D29" s="14">
        <v>6</v>
      </c>
      <c r="E29" s="14">
        <v>15</v>
      </c>
      <c r="F29" s="14">
        <v>2.5</v>
      </c>
      <c r="G29" s="14">
        <v>4</v>
      </c>
      <c r="H29" s="14">
        <v>0.66666666666666663</v>
      </c>
      <c r="I29" s="15">
        <v>32</v>
      </c>
      <c r="J29" s="16">
        <v>2.5</v>
      </c>
      <c r="K29" s="16"/>
      <c r="L29" s="16">
        <v>0.66666666666666663</v>
      </c>
      <c r="M29" s="16"/>
      <c r="N29" s="17">
        <f t="shared" si="0"/>
        <v>0.26666666666666666</v>
      </c>
    </row>
    <row r="30" spans="1:14" ht="30" x14ac:dyDescent="0.25">
      <c r="A30" s="28" t="s">
        <v>112</v>
      </c>
      <c r="B30" s="40" t="s">
        <v>208</v>
      </c>
      <c r="C30" s="40" t="s">
        <v>708</v>
      </c>
      <c r="D30" s="14">
        <v>6</v>
      </c>
      <c r="E30" s="14">
        <v>23</v>
      </c>
      <c r="F30" s="14">
        <v>3.8333333333333335</v>
      </c>
      <c r="G30" s="14">
        <v>16</v>
      </c>
      <c r="H30" s="14">
        <v>2.6666666666666665</v>
      </c>
      <c r="I30" s="15">
        <v>16</v>
      </c>
      <c r="J30" s="16">
        <v>3.8333333333333335</v>
      </c>
      <c r="K30" s="16"/>
      <c r="L30" s="16">
        <v>2.6666666666666665</v>
      </c>
      <c r="M30" s="16"/>
      <c r="N30" s="17">
        <f t="shared" si="0"/>
        <v>0.69565217391304346</v>
      </c>
    </row>
    <row r="31" spans="1:14" x14ac:dyDescent="0.25">
      <c r="A31" s="50" t="s">
        <v>1593</v>
      </c>
      <c r="B31" s="56"/>
      <c r="C31" s="56"/>
      <c r="D31" s="51"/>
      <c r="E31" s="51"/>
      <c r="F31" s="51">
        <v>3</v>
      </c>
      <c r="G31" s="51"/>
      <c r="H31" s="51">
        <v>2</v>
      </c>
      <c r="I31" s="52"/>
      <c r="J31" s="53">
        <v>3</v>
      </c>
      <c r="K31" s="53"/>
      <c r="L31" s="53">
        <v>2</v>
      </c>
      <c r="M31" s="53"/>
      <c r="N31" s="54"/>
    </row>
    <row r="32" spans="1:14" x14ac:dyDescent="0.25">
      <c r="A32" s="18" t="s">
        <v>128</v>
      </c>
      <c r="B32" s="58"/>
      <c r="C32" s="57"/>
      <c r="D32" s="19"/>
      <c r="E32" s="19">
        <v>38</v>
      </c>
      <c r="F32" s="19">
        <v>6.3333333333333339</v>
      </c>
      <c r="G32" s="19">
        <v>20</v>
      </c>
      <c r="H32" s="19">
        <v>3.333333333333333</v>
      </c>
      <c r="I32" s="20">
        <v>48</v>
      </c>
      <c r="J32" s="21">
        <v>6.3333333333333339</v>
      </c>
      <c r="K32" s="21"/>
      <c r="L32" s="21">
        <v>3.333333333333333</v>
      </c>
      <c r="M32" s="21"/>
      <c r="N32" s="23">
        <f t="shared" si="0"/>
        <v>0.52631578947368418</v>
      </c>
    </row>
    <row r="33" spans="1:14" ht="30" x14ac:dyDescent="0.25">
      <c r="A33" s="13" t="s">
        <v>134</v>
      </c>
      <c r="B33" s="61" t="s">
        <v>208</v>
      </c>
      <c r="C33" s="40" t="s">
        <v>709</v>
      </c>
      <c r="D33" s="14">
        <v>6</v>
      </c>
      <c r="E33" s="14">
        <v>151</v>
      </c>
      <c r="F33" s="14">
        <v>25.166666666666668</v>
      </c>
      <c r="G33" s="14">
        <v>109</v>
      </c>
      <c r="H33" s="14">
        <v>18.166666666666668</v>
      </c>
      <c r="I33" s="15">
        <v>122</v>
      </c>
      <c r="J33" s="16">
        <v>14.833333333333334</v>
      </c>
      <c r="K33" s="16">
        <v>10.333333333333332</v>
      </c>
      <c r="L33" s="16">
        <v>8.1666666666666661</v>
      </c>
      <c r="M33" s="16">
        <v>10</v>
      </c>
      <c r="N33" s="17">
        <f t="shared" si="0"/>
        <v>0.72185430463576161</v>
      </c>
    </row>
    <row r="34" spans="1:14" x14ac:dyDescent="0.25">
      <c r="A34" s="50" t="s">
        <v>1593</v>
      </c>
      <c r="B34" s="56"/>
      <c r="C34" s="56"/>
      <c r="D34" s="51"/>
      <c r="E34" s="51"/>
      <c r="F34" s="51">
        <v>25</v>
      </c>
      <c r="G34" s="51"/>
      <c r="H34" s="51">
        <v>18</v>
      </c>
      <c r="I34" s="52"/>
      <c r="J34" s="53">
        <v>15</v>
      </c>
      <c r="K34" s="53">
        <v>10</v>
      </c>
      <c r="L34" s="53">
        <v>8</v>
      </c>
      <c r="M34" s="53">
        <v>10</v>
      </c>
      <c r="N34" s="54"/>
    </row>
    <row r="35" spans="1:14" x14ac:dyDescent="0.25">
      <c r="A35" s="18" t="s">
        <v>139</v>
      </c>
      <c r="B35" s="58"/>
      <c r="C35" s="57"/>
      <c r="D35" s="19"/>
      <c r="E35" s="19">
        <v>151</v>
      </c>
      <c r="F35" s="19">
        <v>25.166666666666668</v>
      </c>
      <c r="G35" s="19">
        <v>109</v>
      </c>
      <c r="H35" s="19">
        <v>18.166666666666668</v>
      </c>
      <c r="I35" s="20">
        <v>122</v>
      </c>
      <c r="J35" s="21">
        <v>14.833333333333334</v>
      </c>
      <c r="K35" s="21">
        <v>10.333333333333332</v>
      </c>
      <c r="L35" s="21">
        <v>8.1666666666666661</v>
      </c>
      <c r="M35" s="21">
        <v>10</v>
      </c>
      <c r="N35" s="23">
        <f t="shared" si="0"/>
        <v>0.72185430463576161</v>
      </c>
    </row>
    <row r="36" spans="1:14" ht="30" x14ac:dyDescent="0.25">
      <c r="A36" s="13" t="s">
        <v>146</v>
      </c>
      <c r="B36" s="61" t="s">
        <v>208</v>
      </c>
      <c r="C36" s="40" t="s">
        <v>710</v>
      </c>
      <c r="D36" s="14">
        <v>6</v>
      </c>
      <c r="E36" s="14">
        <v>25</v>
      </c>
      <c r="F36" s="14">
        <v>4.166666666666667</v>
      </c>
      <c r="G36" s="14">
        <v>12</v>
      </c>
      <c r="H36" s="14">
        <v>2</v>
      </c>
      <c r="I36" s="15">
        <v>27</v>
      </c>
      <c r="J36" s="16">
        <v>4.166666666666667</v>
      </c>
      <c r="K36" s="16"/>
      <c r="L36" s="16">
        <v>2</v>
      </c>
      <c r="M36" s="16"/>
      <c r="N36" s="17">
        <f t="shared" si="0"/>
        <v>0.48</v>
      </c>
    </row>
    <row r="37" spans="1:14" x14ac:dyDescent="0.25">
      <c r="A37" s="50" t="s">
        <v>1593</v>
      </c>
      <c r="B37" s="56"/>
      <c r="C37" s="56"/>
      <c r="D37" s="51"/>
      <c r="E37" s="51"/>
      <c r="F37" s="51">
        <v>4</v>
      </c>
      <c r="G37" s="51"/>
      <c r="H37" s="51">
        <v>2</v>
      </c>
      <c r="I37" s="52"/>
      <c r="J37" s="53">
        <v>4</v>
      </c>
      <c r="K37" s="53"/>
      <c r="L37" s="53">
        <v>2</v>
      </c>
      <c r="M37" s="53"/>
      <c r="N37" s="54"/>
    </row>
    <row r="38" spans="1:14" x14ac:dyDescent="0.25">
      <c r="A38" s="18" t="s">
        <v>150</v>
      </c>
      <c r="B38" s="58"/>
      <c r="C38" s="57"/>
      <c r="D38" s="19"/>
      <c r="E38" s="19">
        <v>25</v>
      </c>
      <c r="F38" s="19">
        <v>4.166666666666667</v>
      </c>
      <c r="G38" s="19">
        <v>12</v>
      </c>
      <c r="H38" s="19">
        <v>2</v>
      </c>
      <c r="I38" s="20">
        <v>27</v>
      </c>
      <c r="J38" s="21">
        <v>4.166666666666667</v>
      </c>
      <c r="K38" s="21"/>
      <c r="L38" s="21">
        <v>2</v>
      </c>
      <c r="M38" s="21"/>
      <c r="N38" s="23">
        <f t="shared" si="0"/>
        <v>0.48</v>
      </c>
    </row>
    <row r="39" spans="1:14" ht="30" x14ac:dyDescent="0.25">
      <c r="A39" s="13" t="s">
        <v>186</v>
      </c>
      <c r="B39" s="61" t="s">
        <v>208</v>
      </c>
      <c r="C39" s="40" t="s">
        <v>711</v>
      </c>
      <c r="D39" s="14">
        <v>6</v>
      </c>
      <c r="E39" s="14">
        <v>33</v>
      </c>
      <c r="F39" s="14">
        <v>5.5</v>
      </c>
      <c r="G39" s="14">
        <v>18</v>
      </c>
      <c r="H39" s="14">
        <v>3</v>
      </c>
      <c r="I39" s="15">
        <v>27</v>
      </c>
      <c r="J39" s="16">
        <v>5.5</v>
      </c>
      <c r="K39" s="16"/>
      <c r="L39" s="16">
        <v>3</v>
      </c>
      <c r="M39" s="16"/>
      <c r="N39" s="17">
        <f t="shared" si="0"/>
        <v>0.54545454545454541</v>
      </c>
    </row>
    <row r="40" spans="1:14" x14ac:dyDescent="0.25">
      <c r="A40" s="50" t="s">
        <v>1593</v>
      </c>
      <c r="B40" s="56"/>
      <c r="C40" s="56"/>
      <c r="D40" s="51"/>
      <c r="E40" s="51"/>
      <c r="F40" s="51">
        <v>6</v>
      </c>
      <c r="G40" s="51"/>
      <c r="H40" s="51">
        <v>3</v>
      </c>
      <c r="I40" s="52"/>
      <c r="J40" s="53">
        <v>6</v>
      </c>
      <c r="K40" s="53"/>
      <c r="L40" s="53">
        <v>3</v>
      </c>
      <c r="M40" s="53"/>
      <c r="N40" s="54"/>
    </row>
    <row r="41" spans="1:14" x14ac:dyDescent="0.25">
      <c r="A41" s="18" t="s">
        <v>190</v>
      </c>
      <c r="B41" s="58"/>
      <c r="C41" s="58"/>
      <c r="D41" s="19"/>
      <c r="E41" s="19">
        <v>33</v>
      </c>
      <c r="F41" s="19">
        <v>5.5</v>
      </c>
      <c r="G41" s="19">
        <v>18</v>
      </c>
      <c r="H41" s="19">
        <v>3</v>
      </c>
      <c r="I41" s="20">
        <v>27</v>
      </c>
      <c r="J41" s="21">
        <v>5.5</v>
      </c>
      <c r="K41" s="21"/>
      <c r="L41" s="21">
        <v>3</v>
      </c>
      <c r="M41" s="21"/>
      <c r="N41" s="23">
        <f t="shared" si="0"/>
        <v>0.54545454545454541</v>
      </c>
    </row>
    <row r="42" spans="1:14" x14ac:dyDescent="0.25">
      <c r="A42" s="24" t="s">
        <v>191</v>
      </c>
      <c r="B42" s="59"/>
      <c r="C42" s="59"/>
      <c r="D42" s="25"/>
      <c r="E42" s="25">
        <v>483</v>
      </c>
      <c r="F42" s="25">
        <v>84.333333333333343</v>
      </c>
      <c r="G42" s="25">
        <v>319</v>
      </c>
      <c r="H42" s="25">
        <v>56.5</v>
      </c>
      <c r="I42" s="26">
        <v>553</v>
      </c>
      <c r="J42" s="25">
        <v>74.000000000000014</v>
      </c>
      <c r="K42" s="25">
        <v>10.333333333333332</v>
      </c>
      <c r="L42" s="25">
        <v>46.5</v>
      </c>
      <c r="M42" s="25">
        <v>10</v>
      </c>
      <c r="N42" s="27">
        <f t="shared" si="0"/>
        <v>0.66045548654244302</v>
      </c>
    </row>
    <row r="43" spans="1:14" x14ac:dyDescent="0.25">
      <c r="A43" s="24" t="s">
        <v>1595</v>
      </c>
      <c r="B43" s="59"/>
      <c r="C43" s="59"/>
      <c r="D43" s="25"/>
      <c r="E43" s="25"/>
      <c r="F43" s="25"/>
      <c r="G43" s="25"/>
      <c r="H43" s="25"/>
      <c r="I43" s="26"/>
      <c r="J43" s="25">
        <f>+AVERAGE(J40,J37,J34,J31,J27,J24,J21,J16)</f>
        <v>6.875</v>
      </c>
      <c r="K43" s="25">
        <f t="shared" ref="K43:M43" si="1">+AVERAGE(K40,K37,K34,K31,K27,K24,K21,K16)</f>
        <v>10</v>
      </c>
      <c r="L43" s="25">
        <f t="shared" si="1"/>
        <v>4</v>
      </c>
      <c r="M43" s="25">
        <f t="shared" si="1"/>
        <v>10</v>
      </c>
    </row>
  </sheetData>
  <mergeCells count="5">
    <mergeCell ref="D2:G2"/>
    <mergeCell ref="D3:G3"/>
    <mergeCell ref="A12:N12"/>
    <mergeCell ref="L13:M13"/>
    <mergeCell ref="J13:K13"/>
  </mergeCells>
  <pageMargins left="0.70866141732283472" right="0.70866141732283472" top="0.74803149606299213" bottom="0.74803149606299213" header="0.31496062992125984" footer="0.31496062992125984"/>
  <pageSetup paperSize="123" scale="54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29.28515625" style="55" customWidth="1"/>
    <col min="3" max="3" width="42.140625" style="55" customWidth="1"/>
  </cols>
  <sheetData>
    <row r="1" spans="1:14" x14ac:dyDescent="0.25">
      <c r="A1" s="1"/>
      <c r="B1" s="2"/>
      <c r="C1" s="2"/>
      <c r="D1" s="4"/>
    </row>
    <row r="2" spans="1:14" x14ac:dyDescent="0.25">
      <c r="D2" s="180" t="s">
        <v>0</v>
      </c>
      <c r="E2" s="180"/>
      <c r="F2" s="180"/>
      <c r="G2" s="180"/>
    </row>
    <row r="3" spans="1:14" x14ac:dyDescent="0.25">
      <c r="D3" s="179" t="s">
        <v>1</v>
      </c>
      <c r="E3" s="179"/>
      <c r="F3" s="179"/>
      <c r="G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712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60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36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717</v>
      </c>
      <c r="K13" s="182"/>
      <c r="L13" s="181" t="s">
        <v>202</v>
      </c>
      <c r="M13" s="182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195</v>
      </c>
      <c r="E14" s="134" t="s">
        <v>196</v>
      </c>
      <c r="F14" s="134" t="s">
        <v>197</v>
      </c>
      <c r="G14" s="134" t="s">
        <v>231</v>
      </c>
      <c r="H14" s="134" t="s">
        <v>202</v>
      </c>
      <c r="I14" s="135" t="s">
        <v>200</v>
      </c>
      <c r="J14" s="173" t="s">
        <v>192</v>
      </c>
      <c r="K14" s="173" t="s">
        <v>193</v>
      </c>
      <c r="L14" s="173" t="s">
        <v>192</v>
      </c>
      <c r="M14" s="173" t="s">
        <v>193</v>
      </c>
      <c r="N14" s="169" t="s">
        <v>194</v>
      </c>
    </row>
    <row r="15" spans="1:14" ht="30" x14ac:dyDescent="0.25">
      <c r="A15" s="13" t="s">
        <v>24</v>
      </c>
      <c r="B15" s="61" t="s">
        <v>713</v>
      </c>
      <c r="C15" s="40" t="s">
        <v>714</v>
      </c>
      <c r="D15" s="14">
        <v>3</v>
      </c>
      <c r="E15" s="14">
        <v>156</v>
      </c>
      <c r="F15" s="14">
        <v>52</v>
      </c>
      <c r="G15" s="14">
        <v>25</v>
      </c>
      <c r="H15" s="14">
        <v>8.3333333333333339</v>
      </c>
      <c r="I15" s="15">
        <v>566</v>
      </c>
      <c r="J15" s="16">
        <v>52</v>
      </c>
      <c r="K15" s="16"/>
      <c r="L15" s="16">
        <v>8.3333333333333339</v>
      </c>
      <c r="M15" s="16"/>
      <c r="N15" s="17">
        <f>+G15/E15</f>
        <v>0.16025641025641027</v>
      </c>
    </row>
    <row r="16" spans="1:14" x14ac:dyDescent="0.25">
      <c r="A16" s="18" t="s">
        <v>27</v>
      </c>
      <c r="B16" s="58"/>
      <c r="C16" s="57"/>
      <c r="D16" s="19"/>
      <c r="E16" s="19">
        <v>156</v>
      </c>
      <c r="F16" s="19">
        <v>52</v>
      </c>
      <c r="G16" s="19">
        <v>25</v>
      </c>
      <c r="H16" s="19">
        <v>8.3333333333333339</v>
      </c>
      <c r="I16" s="20">
        <v>566</v>
      </c>
      <c r="J16" s="21">
        <v>52</v>
      </c>
      <c r="K16" s="21"/>
      <c r="L16" s="21">
        <v>8.3333333333333339</v>
      </c>
      <c r="M16" s="21"/>
      <c r="N16" s="23">
        <f t="shared" ref="N16:N21" si="0">+G16/E16</f>
        <v>0.16025641025641027</v>
      </c>
    </row>
    <row r="17" spans="1:14" ht="30" x14ac:dyDescent="0.25">
      <c r="A17" s="13" t="s">
        <v>86</v>
      </c>
      <c r="B17" s="61" t="s">
        <v>713</v>
      </c>
      <c r="C17" s="40" t="s">
        <v>715</v>
      </c>
      <c r="D17" s="14">
        <v>6</v>
      </c>
      <c r="E17" s="14">
        <v>172</v>
      </c>
      <c r="F17" s="14">
        <v>28.666666666666668</v>
      </c>
      <c r="G17" s="14">
        <v>139</v>
      </c>
      <c r="H17" s="14">
        <v>23.166666666666668</v>
      </c>
      <c r="I17" s="15">
        <v>69</v>
      </c>
      <c r="J17" s="16">
        <v>14.333333333333334</v>
      </c>
      <c r="K17" s="16">
        <v>14.333333333333332</v>
      </c>
      <c r="L17" s="16">
        <v>11</v>
      </c>
      <c r="M17" s="16">
        <v>12.166666666666666</v>
      </c>
      <c r="N17" s="17">
        <f t="shared" si="0"/>
        <v>0.80813953488372092</v>
      </c>
    </row>
    <row r="18" spans="1:14" x14ac:dyDescent="0.25">
      <c r="A18" s="18" t="s">
        <v>90</v>
      </c>
      <c r="B18" s="58"/>
      <c r="C18" s="57"/>
      <c r="D18" s="19"/>
      <c r="E18" s="19">
        <v>172</v>
      </c>
      <c r="F18" s="19">
        <v>28.666666666666668</v>
      </c>
      <c r="G18" s="19">
        <v>139</v>
      </c>
      <c r="H18" s="19">
        <v>23.166666666666668</v>
      </c>
      <c r="I18" s="20">
        <v>69</v>
      </c>
      <c r="J18" s="21">
        <v>14.333333333333334</v>
      </c>
      <c r="K18" s="21">
        <v>14.333333333333332</v>
      </c>
      <c r="L18" s="21">
        <v>11</v>
      </c>
      <c r="M18" s="21">
        <v>12.166666666666666</v>
      </c>
      <c r="N18" s="23">
        <f t="shared" si="0"/>
        <v>0.80813953488372092</v>
      </c>
    </row>
    <row r="19" spans="1:14" ht="30" x14ac:dyDescent="0.25">
      <c r="A19" s="13" t="s">
        <v>146</v>
      </c>
      <c r="B19" s="61" t="s">
        <v>713</v>
      </c>
      <c r="C19" s="40" t="s">
        <v>716</v>
      </c>
      <c r="D19" s="14">
        <v>6</v>
      </c>
      <c r="E19" s="14">
        <v>267</v>
      </c>
      <c r="F19" s="14">
        <v>44.5</v>
      </c>
      <c r="G19" s="14">
        <v>238</v>
      </c>
      <c r="H19" s="14">
        <v>39.666666666666664</v>
      </c>
      <c r="I19" s="15">
        <v>156</v>
      </c>
      <c r="J19" s="16">
        <v>27.500000000000004</v>
      </c>
      <c r="K19" s="16">
        <v>16.999999999999996</v>
      </c>
      <c r="L19" s="16">
        <v>25</v>
      </c>
      <c r="M19" s="16">
        <v>14.666666666666668</v>
      </c>
      <c r="N19" s="17">
        <f t="shared" si="0"/>
        <v>0.89138576779026213</v>
      </c>
    </row>
    <row r="20" spans="1:14" x14ac:dyDescent="0.25">
      <c r="A20" s="18" t="s">
        <v>150</v>
      </c>
      <c r="B20" s="58"/>
      <c r="C20" s="58"/>
      <c r="D20" s="19"/>
      <c r="E20" s="19">
        <v>267</v>
      </c>
      <c r="F20" s="19">
        <v>44.5</v>
      </c>
      <c r="G20" s="19">
        <v>238</v>
      </c>
      <c r="H20" s="19">
        <v>39.666666666666664</v>
      </c>
      <c r="I20" s="20">
        <v>156</v>
      </c>
      <c r="J20" s="21">
        <v>27.500000000000004</v>
      </c>
      <c r="K20" s="21">
        <v>16.999999999999996</v>
      </c>
      <c r="L20" s="21">
        <v>25</v>
      </c>
      <c r="M20" s="21">
        <v>14.666666666666668</v>
      </c>
      <c r="N20" s="23">
        <f t="shared" si="0"/>
        <v>0.89138576779026213</v>
      </c>
    </row>
    <row r="21" spans="1:14" x14ac:dyDescent="0.25">
      <c r="A21" s="24" t="s">
        <v>191</v>
      </c>
      <c r="B21" s="59"/>
      <c r="C21" s="59"/>
      <c r="D21" s="25"/>
      <c r="E21" s="25">
        <v>595</v>
      </c>
      <c r="F21" s="25">
        <v>125.16666666666667</v>
      </c>
      <c r="G21" s="25">
        <v>402</v>
      </c>
      <c r="H21" s="25">
        <v>71.166666666666657</v>
      </c>
      <c r="I21" s="26">
        <v>791</v>
      </c>
      <c r="J21" s="25">
        <v>93.833333333333329</v>
      </c>
      <c r="K21" s="25">
        <v>31.333333333333329</v>
      </c>
      <c r="L21" s="25">
        <v>44.333333333333336</v>
      </c>
      <c r="M21" s="25">
        <v>26.833333333333336</v>
      </c>
      <c r="N21" s="27">
        <f t="shared" si="0"/>
        <v>0.67563025210084038</v>
      </c>
    </row>
    <row r="22" spans="1:14" x14ac:dyDescent="0.25">
      <c r="A22" s="24" t="s">
        <v>1595</v>
      </c>
      <c r="B22" s="59"/>
      <c r="C22" s="59"/>
      <c r="D22" s="25"/>
      <c r="E22" s="25"/>
      <c r="F22" s="25"/>
      <c r="G22" s="25"/>
      <c r="H22" s="25"/>
      <c r="I22" s="26"/>
      <c r="J22" s="25">
        <f>+AVERAGE(J20,J18,J16)</f>
        <v>31.277777777777782</v>
      </c>
      <c r="K22" s="25">
        <f t="shared" ref="K22:M22" si="1">+AVERAGE(K20,K18,K16)</f>
        <v>15.666666666666664</v>
      </c>
      <c r="L22" s="25">
        <f t="shared" si="1"/>
        <v>14.777777777777779</v>
      </c>
      <c r="M22" s="25">
        <f t="shared" si="1"/>
        <v>13.416666666666668</v>
      </c>
    </row>
  </sheetData>
  <mergeCells count="5">
    <mergeCell ref="D2:G2"/>
    <mergeCell ref="D3:G3"/>
    <mergeCell ref="A12:N12"/>
    <mergeCell ref="L13:M13"/>
    <mergeCell ref="J13:K13"/>
  </mergeCells>
  <pageMargins left="0.70866141732283472" right="0.70866141732283472" top="0.74803149606299213" bottom="0.74803149606299213" header="0.31496062992125984" footer="0.31496062992125984"/>
  <pageSetup paperSize="123" scale="59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showGridLines="0" tabSelected="1" workbookViewId="0">
      <pane ySplit="14" topLeftCell="A127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28.5703125" style="55" customWidth="1"/>
    <col min="3" max="3" width="47.28515625" style="55" customWidth="1"/>
    <col min="4" max="4" width="8.5703125" customWidth="1"/>
    <col min="5" max="5" width="10" customWidth="1"/>
    <col min="7" max="7" width="10" customWidth="1"/>
    <col min="10" max="10" width="12" bestFit="1" customWidth="1"/>
  </cols>
  <sheetData>
    <row r="1" spans="1:14" x14ac:dyDescent="0.25">
      <c r="A1" s="1"/>
      <c r="B1" s="2"/>
      <c r="C1" s="2"/>
      <c r="D1" s="4"/>
    </row>
    <row r="2" spans="1:14" ht="15" customHeight="1" x14ac:dyDescent="0.25">
      <c r="D2" s="180" t="s">
        <v>0</v>
      </c>
      <c r="E2" s="180"/>
      <c r="F2" s="180"/>
      <c r="G2" s="180"/>
      <c r="H2" s="180"/>
    </row>
    <row r="3" spans="1:14" x14ac:dyDescent="0.25">
      <c r="D3" s="179" t="s">
        <v>1</v>
      </c>
      <c r="E3" s="179"/>
      <c r="F3" s="179"/>
      <c r="G3" s="179"/>
      <c r="H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718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55.5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30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717</v>
      </c>
      <c r="K13" s="182"/>
      <c r="L13" s="181" t="s">
        <v>781</v>
      </c>
      <c r="M13" s="182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196</v>
      </c>
      <c r="F14" s="134" t="s">
        <v>215</v>
      </c>
      <c r="G14" s="134" t="s">
        <v>214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69" t="s">
        <v>780</v>
      </c>
    </row>
    <row r="15" spans="1:14" ht="30" x14ac:dyDescent="0.25">
      <c r="A15" s="13" t="s">
        <v>258</v>
      </c>
      <c r="B15" s="61" t="s">
        <v>719</v>
      </c>
      <c r="C15" s="40" t="s">
        <v>720</v>
      </c>
      <c r="D15" s="14">
        <v>6</v>
      </c>
      <c r="E15" s="14">
        <v>90</v>
      </c>
      <c r="F15" s="14">
        <v>15</v>
      </c>
      <c r="G15" s="14">
        <v>91</v>
      </c>
      <c r="H15" s="14">
        <v>15.166666666666666</v>
      </c>
      <c r="I15" s="15">
        <v>12</v>
      </c>
      <c r="J15" s="16">
        <v>7.5000000000000009</v>
      </c>
      <c r="K15" s="16">
        <v>7.5</v>
      </c>
      <c r="L15" s="16">
        <v>7.5000000000000018</v>
      </c>
      <c r="M15" s="16">
        <v>7.666666666666667</v>
      </c>
      <c r="N15" s="17">
        <f>+G15/E15</f>
        <v>1.0111111111111111</v>
      </c>
    </row>
    <row r="16" spans="1:14" x14ac:dyDescent="0.25">
      <c r="A16" s="50" t="s">
        <v>1593</v>
      </c>
      <c r="B16" s="56"/>
      <c r="C16" s="56"/>
      <c r="D16" s="51"/>
      <c r="E16" s="51"/>
      <c r="F16" s="51">
        <v>15</v>
      </c>
      <c r="G16" s="51"/>
      <c r="H16" s="51">
        <v>15</v>
      </c>
      <c r="I16" s="52"/>
      <c r="J16" s="53">
        <v>8</v>
      </c>
      <c r="K16" s="53">
        <v>8</v>
      </c>
      <c r="L16" s="53">
        <v>8</v>
      </c>
      <c r="M16" s="53">
        <v>8</v>
      </c>
      <c r="N16" s="54"/>
    </row>
    <row r="17" spans="1:14" x14ac:dyDescent="0.25">
      <c r="A17" s="18" t="s">
        <v>262</v>
      </c>
      <c r="B17" s="57"/>
      <c r="C17" s="57"/>
      <c r="D17" s="19"/>
      <c r="E17" s="19">
        <v>90</v>
      </c>
      <c r="F17" s="19">
        <v>15</v>
      </c>
      <c r="G17" s="19">
        <v>91</v>
      </c>
      <c r="H17" s="19">
        <v>15.166666666666666</v>
      </c>
      <c r="I17" s="20">
        <v>12</v>
      </c>
      <c r="J17" s="21">
        <v>7.5000000000000009</v>
      </c>
      <c r="K17" s="21">
        <v>7.5</v>
      </c>
      <c r="L17" s="21">
        <v>7.5000000000000018</v>
      </c>
      <c r="M17" s="21">
        <v>7.666666666666667</v>
      </c>
      <c r="N17" s="23">
        <f t="shared" ref="N17:N96" si="0">+G17/E17</f>
        <v>1.0111111111111111</v>
      </c>
    </row>
    <row r="18" spans="1:14" ht="30" x14ac:dyDescent="0.25">
      <c r="A18" s="13" t="s">
        <v>20</v>
      </c>
      <c r="B18" s="61" t="s">
        <v>719</v>
      </c>
      <c r="C18" s="40" t="s">
        <v>721</v>
      </c>
      <c r="D18" s="14">
        <v>6</v>
      </c>
      <c r="E18" s="14">
        <v>130</v>
      </c>
      <c r="F18" s="14">
        <v>21.666666666666668</v>
      </c>
      <c r="G18" s="14">
        <v>116</v>
      </c>
      <c r="H18" s="14">
        <v>19.333333333333332</v>
      </c>
      <c r="I18" s="15">
        <v>48</v>
      </c>
      <c r="J18" s="16">
        <v>11.833333333333334</v>
      </c>
      <c r="K18" s="16">
        <v>9.8333333333333321</v>
      </c>
      <c r="L18" s="16">
        <v>9.4999999999999982</v>
      </c>
      <c r="M18" s="16">
        <v>9.8333333333333321</v>
      </c>
      <c r="N18" s="17">
        <f t="shared" si="0"/>
        <v>0.89230769230769236</v>
      </c>
    </row>
    <row r="19" spans="1:14" ht="30" x14ac:dyDescent="0.25">
      <c r="A19" s="28" t="str">
        <f>A18</f>
        <v>Armenia</v>
      </c>
      <c r="B19" s="40" t="str">
        <f t="shared" ref="B19" si="1">B18</f>
        <v>Penal para Adolescentes con Función de Conocimiento</v>
      </c>
      <c r="C19" s="40" t="s">
        <v>722</v>
      </c>
      <c r="D19" s="14">
        <v>6</v>
      </c>
      <c r="E19" s="14">
        <v>135</v>
      </c>
      <c r="F19" s="14">
        <v>22.5</v>
      </c>
      <c r="G19" s="14">
        <v>116</v>
      </c>
      <c r="H19" s="14">
        <v>19.333333333333332</v>
      </c>
      <c r="I19" s="15">
        <v>51</v>
      </c>
      <c r="J19" s="16">
        <v>11.833333333333334</v>
      </c>
      <c r="K19" s="16">
        <v>10.666666666666666</v>
      </c>
      <c r="L19" s="16">
        <v>9.8333333333333339</v>
      </c>
      <c r="M19" s="16">
        <v>9.5</v>
      </c>
      <c r="N19" s="17">
        <f t="shared" si="0"/>
        <v>0.85925925925925928</v>
      </c>
    </row>
    <row r="20" spans="1:14" x14ac:dyDescent="0.25">
      <c r="A20" s="50" t="s">
        <v>1593</v>
      </c>
      <c r="B20" s="56"/>
      <c r="C20" s="56"/>
      <c r="D20" s="51"/>
      <c r="E20" s="51"/>
      <c r="F20" s="51">
        <v>22</v>
      </c>
      <c r="G20" s="51"/>
      <c r="H20" s="51">
        <v>19</v>
      </c>
      <c r="I20" s="52"/>
      <c r="J20" s="53">
        <v>12</v>
      </c>
      <c r="K20" s="53">
        <v>10</v>
      </c>
      <c r="L20" s="53">
        <v>10</v>
      </c>
      <c r="M20" s="53">
        <v>10</v>
      </c>
      <c r="N20" s="54"/>
    </row>
    <row r="21" spans="1:14" x14ac:dyDescent="0.25">
      <c r="A21" s="18" t="s">
        <v>23</v>
      </c>
      <c r="B21" s="57"/>
      <c r="C21" s="57"/>
      <c r="D21" s="19"/>
      <c r="E21" s="19">
        <v>265</v>
      </c>
      <c r="F21" s="19">
        <v>44.166666666666671</v>
      </c>
      <c r="G21" s="19">
        <v>232</v>
      </c>
      <c r="H21" s="19">
        <v>38.666666666666664</v>
      </c>
      <c r="I21" s="20">
        <v>99</v>
      </c>
      <c r="J21" s="21">
        <v>23.666666666666668</v>
      </c>
      <c r="K21" s="21">
        <v>20.5</v>
      </c>
      <c r="L21" s="21">
        <v>19.333333333333332</v>
      </c>
      <c r="M21" s="21">
        <v>19.333333333333332</v>
      </c>
      <c r="N21" s="23">
        <f t="shared" si="0"/>
        <v>0.87547169811320757</v>
      </c>
    </row>
    <row r="22" spans="1:14" ht="30" x14ac:dyDescent="0.25">
      <c r="A22" s="13" t="s">
        <v>24</v>
      </c>
      <c r="B22" s="61" t="s">
        <v>719</v>
      </c>
      <c r="C22" s="40" t="s">
        <v>723</v>
      </c>
      <c r="D22" s="14">
        <v>6</v>
      </c>
      <c r="E22" s="14">
        <v>201</v>
      </c>
      <c r="F22" s="14">
        <v>33.5</v>
      </c>
      <c r="G22" s="14">
        <v>166</v>
      </c>
      <c r="H22" s="14">
        <v>27.666666666666668</v>
      </c>
      <c r="I22" s="15">
        <v>64</v>
      </c>
      <c r="J22" s="16">
        <v>29.500000000000004</v>
      </c>
      <c r="K22" s="16">
        <v>4</v>
      </c>
      <c r="L22" s="16">
        <v>26.166666666666671</v>
      </c>
      <c r="M22" s="16">
        <v>1.5000000000000002</v>
      </c>
      <c r="N22" s="17">
        <f t="shared" si="0"/>
        <v>0.82587064676616917</v>
      </c>
    </row>
    <row r="23" spans="1:14" ht="30" x14ac:dyDescent="0.25">
      <c r="A23" s="28" t="str">
        <f>A22</f>
        <v>Barranquilla</v>
      </c>
      <c r="B23" s="40" t="str">
        <f t="shared" ref="B23" si="2">B22</f>
        <v>Penal para Adolescentes con Función de Conocimiento</v>
      </c>
      <c r="C23" s="40" t="s">
        <v>724</v>
      </c>
      <c r="D23" s="14">
        <v>6</v>
      </c>
      <c r="E23" s="14">
        <v>185</v>
      </c>
      <c r="F23" s="14">
        <v>30.833333333333332</v>
      </c>
      <c r="G23" s="14">
        <v>150</v>
      </c>
      <c r="H23" s="14">
        <v>25</v>
      </c>
      <c r="I23" s="15">
        <v>18</v>
      </c>
      <c r="J23" s="16">
        <v>20.666666666666668</v>
      </c>
      <c r="K23" s="16">
        <v>10.166666666666668</v>
      </c>
      <c r="L23" s="16">
        <v>17.333333333333336</v>
      </c>
      <c r="M23" s="16">
        <v>7.6666666666666679</v>
      </c>
      <c r="N23" s="17">
        <f t="shared" si="0"/>
        <v>0.81081081081081086</v>
      </c>
    </row>
    <row r="24" spans="1:14" x14ac:dyDescent="0.25">
      <c r="A24" s="50" t="s">
        <v>1593</v>
      </c>
      <c r="B24" s="56"/>
      <c r="C24" s="56"/>
      <c r="D24" s="51"/>
      <c r="E24" s="51"/>
      <c r="F24" s="51">
        <v>32</v>
      </c>
      <c r="G24" s="51"/>
      <c r="H24" s="51">
        <v>26</v>
      </c>
      <c r="I24" s="52"/>
      <c r="J24" s="53">
        <v>25</v>
      </c>
      <c r="K24" s="53">
        <v>7</v>
      </c>
      <c r="L24" s="53">
        <v>22</v>
      </c>
      <c r="M24" s="53">
        <v>5</v>
      </c>
      <c r="N24" s="54"/>
    </row>
    <row r="25" spans="1:14" x14ac:dyDescent="0.25">
      <c r="A25" s="18" t="s">
        <v>27</v>
      </c>
      <c r="B25" s="57"/>
      <c r="C25" s="57"/>
      <c r="D25" s="19"/>
      <c r="E25" s="19">
        <v>386</v>
      </c>
      <c r="F25" s="19">
        <v>64.333333333333329</v>
      </c>
      <c r="G25" s="19">
        <v>316</v>
      </c>
      <c r="H25" s="19">
        <v>52.666666666666671</v>
      </c>
      <c r="I25" s="20">
        <v>82</v>
      </c>
      <c r="J25" s="21">
        <v>50.166666666666671</v>
      </c>
      <c r="K25" s="21">
        <v>14.166666666666668</v>
      </c>
      <c r="L25" s="21">
        <v>43.500000000000007</v>
      </c>
      <c r="M25" s="21">
        <v>9.1666666666666679</v>
      </c>
      <c r="N25" s="23">
        <f t="shared" si="0"/>
        <v>0.81865284974093266</v>
      </c>
    </row>
    <row r="26" spans="1:14" ht="30" x14ac:dyDescent="0.25">
      <c r="A26" s="13" t="s">
        <v>28</v>
      </c>
      <c r="B26" s="61" t="s">
        <v>719</v>
      </c>
      <c r="C26" s="40" t="s">
        <v>725</v>
      </c>
      <c r="D26" s="14">
        <v>6</v>
      </c>
      <c r="E26" s="14">
        <v>295</v>
      </c>
      <c r="F26" s="14">
        <v>49.166666666666664</v>
      </c>
      <c r="G26" s="14">
        <v>213</v>
      </c>
      <c r="H26" s="14">
        <v>35.5</v>
      </c>
      <c r="I26" s="15">
        <v>343</v>
      </c>
      <c r="J26" s="16">
        <v>31.833333333333339</v>
      </c>
      <c r="K26" s="16">
        <v>17.333333333333332</v>
      </c>
      <c r="L26" s="16">
        <v>18.666666666666671</v>
      </c>
      <c r="M26" s="16">
        <v>16.833333333333336</v>
      </c>
      <c r="N26" s="17">
        <f t="shared" si="0"/>
        <v>0.7220338983050848</v>
      </c>
    </row>
    <row r="27" spans="1:14" ht="30" x14ac:dyDescent="0.25">
      <c r="A27" s="28" t="str">
        <f t="shared" ref="A27:A33" si="3">A26</f>
        <v>Bogotá</v>
      </c>
      <c r="B27" s="40" t="str">
        <f t="shared" ref="B27:B33" si="4">B26</f>
        <v>Penal para Adolescentes con Función de Conocimiento</v>
      </c>
      <c r="C27" s="40" t="s">
        <v>726</v>
      </c>
      <c r="D27" s="14">
        <v>6</v>
      </c>
      <c r="E27" s="14">
        <v>464</v>
      </c>
      <c r="F27" s="14">
        <v>77.333333333333329</v>
      </c>
      <c r="G27" s="14">
        <v>139</v>
      </c>
      <c r="H27" s="14">
        <v>23.166666666666668</v>
      </c>
      <c r="I27" s="15">
        <v>433</v>
      </c>
      <c r="J27" s="16">
        <v>57.833333333333329</v>
      </c>
      <c r="K27" s="16">
        <v>19.5</v>
      </c>
      <c r="L27" s="16">
        <v>11.333333333333334</v>
      </c>
      <c r="M27" s="16">
        <v>11.833333333333334</v>
      </c>
      <c r="N27" s="17">
        <f t="shared" si="0"/>
        <v>0.29956896551724138</v>
      </c>
    </row>
    <row r="28" spans="1:14" ht="30" x14ac:dyDescent="0.25">
      <c r="A28" s="28" t="str">
        <f t="shared" si="3"/>
        <v>Bogotá</v>
      </c>
      <c r="B28" s="40" t="str">
        <f t="shared" si="4"/>
        <v>Penal para Adolescentes con Función de Conocimiento</v>
      </c>
      <c r="C28" s="40" t="s">
        <v>727</v>
      </c>
      <c r="D28" s="14">
        <v>6</v>
      </c>
      <c r="E28" s="14">
        <v>211</v>
      </c>
      <c r="F28" s="14">
        <v>35.166666666666664</v>
      </c>
      <c r="G28" s="14">
        <v>172</v>
      </c>
      <c r="H28" s="14">
        <v>28.666666666666668</v>
      </c>
      <c r="I28" s="15">
        <v>117</v>
      </c>
      <c r="J28" s="16">
        <v>17.5</v>
      </c>
      <c r="K28" s="16">
        <v>17.666666666666664</v>
      </c>
      <c r="L28" s="16">
        <v>14.166666666666666</v>
      </c>
      <c r="M28" s="16">
        <v>14.5</v>
      </c>
      <c r="N28" s="17">
        <f t="shared" si="0"/>
        <v>0.81516587677725116</v>
      </c>
    </row>
    <row r="29" spans="1:14" ht="30" x14ac:dyDescent="0.25">
      <c r="A29" s="28" t="str">
        <f t="shared" si="3"/>
        <v>Bogotá</v>
      </c>
      <c r="B29" s="40" t="str">
        <f t="shared" si="4"/>
        <v>Penal para Adolescentes con Función de Conocimiento</v>
      </c>
      <c r="C29" s="40" t="s">
        <v>728</v>
      </c>
      <c r="D29" s="14">
        <v>6</v>
      </c>
      <c r="E29" s="14">
        <v>249</v>
      </c>
      <c r="F29" s="14">
        <v>41.5</v>
      </c>
      <c r="G29" s="14">
        <v>191</v>
      </c>
      <c r="H29" s="14">
        <v>31.833333333333332</v>
      </c>
      <c r="I29" s="15">
        <v>182</v>
      </c>
      <c r="J29" s="16">
        <v>31.666666666666671</v>
      </c>
      <c r="K29" s="16">
        <v>9.8333333333333321</v>
      </c>
      <c r="L29" s="16">
        <v>25.166666666666668</v>
      </c>
      <c r="M29" s="16">
        <v>6.6666666666666661</v>
      </c>
      <c r="N29" s="17">
        <f t="shared" si="0"/>
        <v>0.76706827309236947</v>
      </c>
    </row>
    <row r="30" spans="1:14" ht="30" x14ac:dyDescent="0.25">
      <c r="A30" s="28" t="str">
        <f t="shared" si="3"/>
        <v>Bogotá</v>
      </c>
      <c r="B30" s="40" t="str">
        <f t="shared" si="4"/>
        <v>Penal para Adolescentes con Función de Conocimiento</v>
      </c>
      <c r="C30" s="40" t="s">
        <v>729</v>
      </c>
      <c r="D30" s="14">
        <v>6</v>
      </c>
      <c r="E30" s="14">
        <v>300</v>
      </c>
      <c r="F30" s="14">
        <v>50</v>
      </c>
      <c r="G30" s="14">
        <v>224</v>
      </c>
      <c r="H30" s="14">
        <v>37.333333333333336</v>
      </c>
      <c r="I30" s="15">
        <v>248</v>
      </c>
      <c r="J30" s="16">
        <v>32.166666666666671</v>
      </c>
      <c r="K30" s="16">
        <v>17.833333333333332</v>
      </c>
      <c r="L30" s="16">
        <v>24</v>
      </c>
      <c r="M30" s="16">
        <v>13.33333333333333</v>
      </c>
      <c r="N30" s="17">
        <f t="shared" si="0"/>
        <v>0.7466666666666667</v>
      </c>
    </row>
    <row r="31" spans="1:14" ht="30" x14ac:dyDescent="0.25">
      <c r="A31" s="28" t="str">
        <f t="shared" si="3"/>
        <v>Bogotá</v>
      </c>
      <c r="B31" s="40" t="str">
        <f t="shared" si="4"/>
        <v>Penal para Adolescentes con Función de Conocimiento</v>
      </c>
      <c r="C31" s="40" t="s">
        <v>730</v>
      </c>
      <c r="D31" s="14">
        <v>6</v>
      </c>
      <c r="E31" s="14">
        <v>243</v>
      </c>
      <c r="F31" s="14">
        <v>40.5</v>
      </c>
      <c r="G31" s="14">
        <v>184</v>
      </c>
      <c r="H31" s="14">
        <v>30.666666666666668</v>
      </c>
      <c r="I31" s="15">
        <v>248</v>
      </c>
      <c r="J31" s="16">
        <v>31.000000000000004</v>
      </c>
      <c r="K31" s="16">
        <v>9.4999999999999982</v>
      </c>
      <c r="L31" s="16">
        <v>23.000000000000004</v>
      </c>
      <c r="M31" s="16">
        <v>7.6666666666666652</v>
      </c>
      <c r="N31" s="17">
        <f t="shared" si="0"/>
        <v>0.75720164609053497</v>
      </c>
    </row>
    <row r="32" spans="1:14" ht="30" x14ac:dyDescent="0.25">
      <c r="A32" s="28" t="str">
        <f t="shared" si="3"/>
        <v>Bogotá</v>
      </c>
      <c r="B32" s="40" t="str">
        <f t="shared" si="4"/>
        <v>Penal para Adolescentes con Función de Conocimiento</v>
      </c>
      <c r="C32" s="40" t="s">
        <v>731</v>
      </c>
      <c r="D32" s="14">
        <v>6</v>
      </c>
      <c r="E32" s="14">
        <v>333</v>
      </c>
      <c r="F32" s="14">
        <v>55.5</v>
      </c>
      <c r="G32" s="14">
        <v>261</v>
      </c>
      <c r="H32" s="14">
        <v>43.5</v>
      </c>
      <c r="I32" s="15">
        <v>131</v>
      </c>
      <c r="J32" s="16">
        <v>37.166666666666664</v>
      </c>
      <c r="K32" s="16">
        <v>18.333333333333336</v>
      </c>
      <c r="L32" s="16">
        <v>31.333333333333336</v>
      </c>
      <c r="M32" s="16">
        <v>12.166666666666666</v>
      </c>
      <c r="N32" s="17">
        <f t="shared" si="0"/>
        <v>0.78378378378378377</v>
      </c>
    </row>
    <row r="33" spans="1:14" ht="30" x14ac:dyDescent="0.25">
      <c r="A33" s="28" t="str">
        <f t="shared" si="3"/>
        <v>Bogotá</v>
      </c>
      <c r="B33" s="40" t="str">
        <f t="shared" si="4"/>
        <v>Penal para Adolescentes con Función de Conocimiento</v>
      </c>
      <c r="C33" s="40" t="s">
        <v>732</v>
      </c>
      <c r="D33" s="14">
        <v>6</v>
      </c>
      <c r="E33" s="14">
        <v>285</v>
      </c>
      <c r="F33" s="14">
        <v>47.5</v>
      </c>
      <c r="G33" s="14">
        <v>220</v>
      </c>
      <c r="H33" s="14">
        <v>36.666666666666664</v>
      </c>
      <c r="I33" s="15">
        <v>198</v>
      </c>
      <c r="J33" s="16">
        <v>31.333333333333332</v>
      </c>
      <c r="K33" s="16">
        <v>16.166666666666668</v>
      </c>
      <c r="L33" s="16">
        <v>25.666666666666668</v>
      </c>
      <c r="M33" s="16">
        <v>10.999999999999998</v>
      </c>
      <c r="N33" s="17">
        <f t="shared" si="0"/>
        <v>0.77192982456140347</v>
      </c>
    </row>
    <row r="34" spans="1:14" x14ac:dyDescent="0.25">
      <c r="A34" s="50" t="s">
        <v>1593</v>
      </c>
      <c r="B34" s="56"/>
      <c r="C34" s="56"/>
      <c r="D34" s="51"/>
      <c r="E34" s="51"/>
      <c r="F34" s="51">
        <v>50</v>
      </c>
      <c r="G34" s="51"/>
      <c r="H34" s="51">
        <v>33</v>
      </c>
      <c r="I34" s="52"/>
      <c r="J34" s="53">
        <v>34</v>
      </c>
      <c r="K34" s="53">
        <v>16</v>
      </c>
      <c r="L34" s="53">
        <v>22</v>
      </c>
      <c r="M34" s="53">
        <v>12</v>
      </c>
      <c r="N34" s="54"/>
    </row>
    <row r="35" spans="1:14" x14ac:dyDescent="0.25">
      <c r="A35" s="18" t="s">
        <v>55</v>
      </c>
      <c r="B35" s="58"/>
      <c r="C35" s="57"/>
      <c r="D35" s="19"/>
      <c r="E35" s="19">
        <v>2380</v>
      </c>
      <c r="F35" s="19">
        <v>396.66666666666663</v>
      </c>
      <c r="G35" s="19">
        <v>1604</v>
      </c>
      <c r="H35" s="19">
        <v>267.33333333333331</v>
      </c>
      <c r="I35" s="20">
        <v>1900</v>
      </c>
      <c r="J35" s="21">
        <v>270.5</v>
      </c>
      <c r="K35" s="21">
        <v>126.16666666666667</v>
      </c>
      <c r="L35" s="21">
        <v>173.33333333333334</v>
      </c>
      <c r="M35" s="21">
        <v>94</v>
      </c>
      <c r="N35" s="23">
        <f t="shared" si="0"/>
        <v>0.67394957983193282</v>
      </c>
    </row>
    <row r="36" spans="1:14" ht="30" x14ac:dyDescent="0.25">
      <c r="A36" s="13" t="s">
        <v>56</v>
      </c>
      <c r="B36" s="61" t="s">
        <v>719</v>
      </c>
      <c r="C36" s="40" t="s">
        <v>733</v>
      </c>
      <c r="D36" s="14">
        <v>6</v>
      </c>
      <c r="E36" s="14">
        <v>176</v>
      </c>
      <c r="F36" s="14">
        <v>29.333333333333332</v>
      </c>
      <c r="G36" s="14">
        <v>166</v>
      </c>
      <c r="H36" s="14">
        <v>27.666666666666668</v>
      </c>
      <c r="I36" s="15">
        <v>250</v>
      </c>
      <c r="J36" s="16">
        <v>16.666666666666668</v>
      </c>
      <c r="K36" s="16">
        <v>12.666666666666666</v>
      </c>
      <c r="L36" s="16">
        <v>17.833333333333336</v>
      </c>
      <c r="M36" s="16">
        <v>9.8333333333333321</v>
      </c>
      <c r="N36" s="17">
        <f t="shared" si="0"/>
        <v>0.94318181818181823</v>
      </c>
    </row>
    <row r="37" spans="1:14" ht="30" x14ac:dyDescent="0.25">
      <c r="A37" s="28" t="str">
        <f t="shared" ref="A37:A39" si="5">A36</f>
        <v>Bucaramanga</v>
      </c>
      <c r="B37" s="40" t="str">
        <f t="shared" ref="B37:B39" si="6">B36</f>
        <v>Penal para Adolescentes con Función de Conocimiento</v>
      </c>
      <c r="C37" s="40" t="s">
        <v>734</v>
      </c>
      <c r="D37" s="14">
        <v>6</v>
      </c>
      <c r="E37" s="14">
        <v>151</v>
      </c>
      <c r="F37" s="14">
        <v>25.166666666666668</v>
      </c>
      <c r="G37" s="14">
        <v>154</v>
      </c>
      <c r="H37" s="14">
        <v>25.666666666666668</v>
      </c>
      <c r="I37" s="15">
        <v>142</v>
      </c>
      <c r="J37" s="16">
        <v>13.333333333333334</v>
      </c>
      <c r="K37" s="16">
        <v>11.833333333333334</v>
      </c>
      <c r="L37" s="16">
        <v>17</v>
      </c>
      <c r="M37" s="16">
        <v>8.6666666666666679</v>
      </c>
      <c r="N37" s="17">
        <f t="shared" si="0"/>
        <v>1.0198675496688743</v>
      </c>
    </row>
    <row r="38" spans="1:14" ht="30" x14ac:dyDescent="0.25">
      <c r="A38" s="28" t="str">
        <f t="shared" si="5"/>
        <v>Bucaramanga</v>
      </c>
      <c r="B38" s="40" t="str">
        <f t="shared" si="6"/>
        <v>Penal para Adolescentes con Función de Conocimiento</v>
      </c>
      <c r="C38" s="40" t="s">
        <v>735</v>
      </c>
      <c r="D38" s="14">
        <v>3</v>
      </c>
      <c r="E38" s="14">
        <v>71</v>
      </c>
      <c r="F38" s="14">
        <v>23.666666666666668</v>
      </c>
      <c r="G38" s="14">
        <v>25</v>
      </c>
      <c r="H38" s="14">
        <v>8.3333333333333339</v>
      </c>
      <c r="I38" s="15">
        <v>599</v>
      </c>
      <c r="J38" s="16">
        <v>15.33333333333333</v>
      </c>
      <c r="K38" s="16">
        <v>8.3333333333333321</v>
      </c>
      <c r="L38" s="16">
        <v>3.9999999999999996</v>
      </c>
      <c r="M38" s="16">
        <v>4.333333333333333</v>
      </c>
      <c r="N38" s="17">
        <f t="shared" si="0"/>
        <v>0.352112676056338</v>
      </c>
    </row>
    <row r="39" spans="1:14" ht="30" x14ac:dyDescent="0.25">
      <c r="A39" s="28" t="str">
        <f t="shared" si="5"/>
        <v>Bucaramanga</v>
      </c>
      <c r="B39" s="40" t="str">
        <f t="shared" si="6"/>
        <v>Penal para Adolescentes con Función de Conocimiento</v>
      </c>
      <c r="C39" s="40" t="s">
        <v>736</v>
      </c>
      <c r="D39" s="14">
        <v>3</v>
      </c>
      <c r="E39" s="14">
        <v>73</v>
      </c>
      <c r="F39" s="14">
        <v>24.333333333333332</v>
      </c>
      <c r="G39" s="14">
        <v>59</v>
      </c>
      <c r="H39" s="14">
        <v>19.666666666666668</v>
      </c>
      <c r="I39" s="15">
        <v>291</v>
      </c>
      <c r="J39" s="16">
        <v>11.999999999999998</v>
      </c>
      <c r="K39" s="16">
        <v>12.333333333333332</v>
      </c>
      <c r="L39" s="16">
        <v>10.333333333333334</v>
      </c>
      <c r="M39" s="16">
        <v>9.3333333333333321</v>
      </c>
      <c r="N39" s="17">
        <f t="shared" si="0"/>
        <v>0.80821917808219179</v>
      </c>
    </row>
    <row r="40" spans="1:14" x14ac:dyDescent="0.25">
      <c r="A40" s="50" t="s">
        <v>1593</v>
      </c>
      <c r="B40" s="56"/>
      <c r="C40" s="56"/>
      <c r="D40" s="51"/>
      <c r="E40" s="51"/>
      <c r="F40" s="51">
        <v>26</v>
      </c>
      <c r="G40" s="51"/>
      <c r="H40" s="51">
        <v>20</v>
      </c>
      <c r="I40" s="52"/>
      <c r="J40" s="53">
        <v>14</v>
      </c>
      <c r="K40" s="53">
        <v>11</v>
      </c>
      <c r="L40" s="53">
        <v>12</v>
      </c>
      <c r="M40" s="53">
        <v>8</v>
      </c>
      <c r="N40" s="54"/>
    </row>
    <row r="41" spans="1:14" x14ac:dyDescent="0.25">
      <c r="A41" s="18" t="s">
        <v>63</v>
      </c>
      <c r="B41" s="58"/>
      <c r="C41" s="57"/>
      <c r="D41" s="19"/>
      <c r="E41" s="19">
        <v>471</v>
      </c>
      <c r="F41" s="19">
        <v>102.5</v>
      </c>
      <c r="G41" s="19">
        <v>404</v>
      </c>
      <c r="H41" s="19">
        <v>81.333333333333343</v>
      </c>
      <c r="I41" s="20">
        <v>1282</v>
      </c>
      <c r="J41" s="21">
        <v>57.333333333333329</v>
      </c>
      <c r="K41" s="21">
        <v>45.166666666666657</v>
      </c>
      <c r="L41" s="21">
        <v>49.166666666666671</v>
      </c>
      <c r="M41" s="21">
        <v>32.166666666666664</v>
      </c>
      <c r="N41" s="23">
        <f t="shared" si="0"/>
        <v>0.8577494692144374</v>
      </c>
    </row>
    <row r="42" spans="1:14" ht="30" x14ac:dyDescent="0.25">
      <c r="A42" s="13" t="s">
        <v>71</v>
      </c>
      <c r="B42" s="61" t="s">
        <v>719</v>
      </c>
      <c r="C42" s="40" t="s">
        <v>737</v>
      </c>
      <c r="D42" s="14">
        <v>6</v>
      </c>
      <c r="E42" s="14">
        <v>167</v>
      </c>
      <c r="F42" s="14">
        <v>27.833333333333332</v>
      </c>
      <c r="G42" s="14">
        <v>178</v>
      </c>
      <c r="H42" s="14">
        <v>29.666666666666668</v>
      </c>
      <c r="I42" s="15">
        <v>90</v>
      </c>
      <c r="J42" s="16">
        <v>17.333333333333332</v>
      </c>
      <c r="K42" s="16">
        <v>10.5</v>
      </c>
      <c r="L42" s="16">
        <v>18.833333333333332</v>
      </c>
      <c r="M42" s="16">
        <v>10.833333333333334</v>
      </c>
      <c r="N42" s="17">
        <f t="shared" si="0"/>
        <v>1.0658682634730539</v>
      </c>
    </row>
    <row r="43" spans="1:14" ht="30" x14ac:dyDescent="0.25">
      <c r="A43" s="28" t="str">
        <f t="shared" ref="A43:A46" si="7">A42</f>
        <v>Cali</v>
      </c>
      <c r="B43" s="40" t="str">
        <f t="shared" ref="B43:B46" si="8">B42</f>
        <v>Penal para Adolescentes con Función de Conocimiento</v>
      </c>
      <c r="C43" s="40" t="s">
        <v>738</v>
      </c>
      <c r="D43" s="14">
        <v>6</v>
      </c>
      <c r="E43" s="14">
        <v>123</v>
      </c>
      <c r="F43" s="14">
        <v>20.5</v>
      </c>
      <c r="G43" s="14">
        <v>115</v>
      </c>
      <c r="H43" s="14">
        <v>19.166666666666668</v>
      </c>
      <c r="I43" s="15">
        <v>69</v>
      </c>
      <c r="J43" s="16">
        <v>16.5</v>
      </c>
      <c r="K43" s="16">
        <v>4</v>
      </c>
      <c r="L43" s="16">
        <v>16.666666666666664</v>
      </c>
      <c r="M43" s="16">
        <v>2.4999999999999996</v>
      </c>
      <c r="N43" s="17">
        <f t="shared" si="0"/>
        <v>0.93495934959349591</v>
      </c>
    </row>
    <row r="44" spans="1:14" ht="30" x14ac:dyDescent="0.25">
      <c r="A44" s="28" t="str">
        <f t="shared" si="7"/>
        <v>Cali</v>
      </c>
      <c r="B44" s="40" t="str">
        <f t="shared" si="8"/>
        <v>Penal para Adolescentes con Función de Conocimiento</v>
      </c>
      <c r="C44" s="40" t="s">
        <v>739</v>
      </c>
      <c r="D44" s="14">
        <v>6</v>
      </c>
      <c r="E44" s="14">
        <v>156</v>
      </c>
      <c r="F44" s="14">
        <v>26</v>
      </c>
      <c r="G44" s="14">
        <v>152</v>
      </c>
      <c r="H44" s="14">
        <v>25.333333333333332</v>
      </c>
      <c r="I44" s="15">
        <v>48</v>
      </c>
      <c r="J44" s="16">
        <v>15.166666666666668</v>
      </c>
      <c r="K44" s="16">
        <v>10.833333333333334</v>
      </c>
      <c r="L44" s="16">
        <v>16</v>
      </c>
      <c r="M44" s="16">
        <v>9.3333333333333339</v>
      </c>
      <c r="N44" s="17">
        <f t="shared" si="0"/>
        <v>0.97435897435897434</v>
      </c>
    </row>
    <row r="45" spans="1:14" ht="30" x14ac:dyDescent="0.25">
      <c r="A45" s="28" t="str">
        <f t="shared" si="7"/>
        <v>Cali</v>
      </c>
      <c r="B45" s="40" t="str">
        <f t="shared" si="8"/>
        <v>Penal para Adolescentes con Función de Conocimiento</v>
      </c>
      <c r="C45" s="40" t="s">
        <v>740</v>
      </c>
      <c r="D45" s="14">
        <v>6</v>
      </c>
      <c r="E45" s="14">
        <v>201</v>
      </c>
      <c r="F45" s="14">
        <v>33.5</v>
      </c>
      <c r="G45" s="14">
        <v>151</v>
      </c>
      <c r="H45" s="14">
        <v>25.166666666666668</v>
      </c>
      <c r="I45" s="15">
        <v>185</v>
      </c>
      <c r="J45" s="16">
        <v>15.33333333333333</v>
      </c>
      <c r="K45" s="16">
        <v>18.166666666666664</v>
      </c>
      <c r="L45" s="16">
        <v>15.166666666666666</v>
      </c>
      <c r="M45" s="16">
        <v>10</v>
      </c>
      <c r="N45" s="17">
        <f t="shared" si="0"/>
        <v>0.75124378109452739</v>
      </c>
    </row>
    <row r="46" spans="1:14" ht="30" x14ac:dyDescent="0.25">
      <c r="A46" s="28" t="str">
        <f t="shared" si="7"/>
        <v>Cali</v>
      </c>
      <c r="B46" s="40" t="str">
        <f t="shared" si="8"/>
        <v>Penal para Adolescentes con Función de Conocimiento</v>
      </c>
      <c r="C46" s="40" t="s">
        <v>741</v>
      </c>
      <c r="D46" s="14">
        <v>6</v>
      </c>
      <c r="E46" s="14">
        <v>180</v>
      </c>
      <c r="F46" s="14">
        <v>30</v>
      </c>
      <c r="G46" s="14">
        <v>167</v>
      </c>
      <c r="H46" s="14">
        <v>27.833333333333332</v>
      </c>
      <c r="I46" s="15">
        <v>108</v>
      </c>
      <c r="J46" s="16">
        <v>16.666666666666668</v>
      </c>
      <c r="K46" s="16">
        <v>13.333333333333334</v>
      </c>
      <c r="L46" s="16">
        <v>15.833333333333334</v>
      </c>
      <c r="M46" s="16">
        <v>11.999999999999998</v>
      </c>
      <c r="N46" s="17">
        <f t="shared" si="0"/>
        <v>0.92777777777777781</v>
      </c>
    </row>
    <row r="47" spans="1:14" x14ac:dyDescent="0.25">
      <c r="A47" s="50" t="s">
        <v>1593</v>
      </c>
      <c r="B47" s="56"/>
      <c r="C47" s="56"/>
      <c r="D47" s="51"/>
      <c r="E47" s="51"/>
      <c r="F47" s="51">
        <v>28</v>
      </c>
      <c r="G47" s="51"/>
      <c r="H47" s="51">
        <v>25</v>
      </c>
      <c r="I47" s="52"/>
      <c r="J47" s="53">
        <v>16</v>
      </c>
      <c r="K47" s="53">
        <v>11</v>
      </c>
      <c r="L47" s="53">
        <v>17</v>
      </c>
      <c r="M47" s="53">
        <v>9</v>
      </c>
      <c r="N47" s="54"/>
    </row>
    <row r="48" spans="1:14" x14ac:dyDescent="0.25">
      <c r="A48" s="18" t="s">
        <v>81</v>
      </c>
      <c r="B48" s="58"/>
      <c r="C48" s="57"/>
      <c r="D48" s="19"/>
      <c r="E48" s="19">
        <v>827</v>
      </c>
      <c r="F48" s="19">
        <v>137.83333333333331</v>
      </c>
      <c r="G48" s="19">
        <v>763</v>
      </c>
      <c r="H48" s="19">
        <v>127.16666666666667</v>
      </c>
      <c r="I48" s="20">
        <v>500</v>
      </c>
      <c r="J48" s="21">
        <v>81</v>
      </c>
      <c r="K48" s="21">
        <v>56.833333333333336</v>
      </c>
      <c r="L48" s="21">
        <v>82.5</v>
      </c>
      <c r="M48" s="21">
        <v>44.666666666666671</v>
      </c>
      <c r="N48" s="23">
        <f t="shared" si="0"/>
        <v>0.92261185006045954</v>
      </c>
    </row>
    <row r="49" spans="1:14" ht="30" x14ac:dyDescent="0.25">
      <c r="A49" s="13" t="s">
        <v>82</v>
      </c>
      <c r="B49" s="61" t="s">
        <v>719</v>
      </c>
      <c r="C49" s="40" t="s">
        <v>742</v>
      </c>
      <c r="D49" s="14">
        <v>6</v>
      </c>
      <c r="E49" s="14">
        <v>103</v>
      </c>
      <c r="F49" s="14">
        <v>17.166666666666668</v>
      </c>
      <c r="G49" s="14">
        <v>114</v>
      </c>
      <c r="H49" s="14">
        <v>19</v>
      </c>
      <c r="I49" s="15">
        <v>99</v>
      </c>
      <c r="J49" s="16">
        <v>5</v>
      </c>
      <c r="K49" s="16">
        <v>12.166666666666666</v>
      </c>
      <c r="L49" s="16">
        <v>9.5</v>
      </c>
      <c r="M49" s="16">
        <v>9.5</v>
      </c>
      <c r="N49" s="17">
        <f t="shared" si="0"/>
        <v>1.1067961165048543</v>
      </c>
    </row>
    <row r="50" spans="1:14" ht="30" x14ac:dyDescent="0.25">
      <c r="A50" s="41" t="str">
        <f>A49</f>
        <v>Cartagena</v>
      </c>
      <c r="B50" s="70" t="str">
        <f t="shared" ref="B50" si="9">B49</f>
        <v>Penal para Adolescentes con Función de Conocimiento</v>
      </c>
      <c r="C50" s="70" t="s">
        <v>743</v>
      </c>
      <c r="D50" s="44">
        <v>6</v>
      </c>
      <c r="E50" s="44">
        <v>127</v>
      </c>
      <c r="F50" s="44">
        <v>21.166666666666668</v>
      </c>
      <c r="G50" s="44">
        <v>135</v>
      </c>
      <c r="H50" s="44">
        <v>22.5</v>
      </c>
      <c r="I50" s="45">
        <v>60</v>
      </c>
      <c r="J50" s="16">
        <v>5.5</v>
      </c>
      <c r="K50" s="16">
        <v>15.666666666666668</v>
      </c>
      <c r="L50" s="16">
        <v>10.833333333333332</v>
      </c>
      <c r="M50" s="16">
        <v>11.666666666666668</v>
      </c>
      <c r="N50" s="46">
        <f t="shared" si="0"/>
        <v>1.0629921259842521</v>
      </c>
    </row>
    <row r="51" spans="1:14" x14ac:dyDescent="0.25">
      <c r="A51" s="50" t="s">
        <v>1593</v>
      </c>
      <c r="B51" s="56"/>
      <c r="C51" s="56"/>
      <c r="D51" s="51"/>
      <c r="E51" s="51"/>
      <c r="F51" s="51">
        <v>19</v>
      </c>
      <c r="G51" s="51"/>
      <c r="H51" s="51">
        <v>21</v>
      </c>
      <c r="I51" s="52"/>
      <c r="J51" s="53">
        <v>5</v>
      </c>
      <c r="K51" s="53">
        <v>14</v>
      </c>
      <c r="L51" s="53">
        <v>10</v>
      </c>
      <c r="M51" s="53">
        <v>11</v>
      </c>
      <c r="N51" s="54"/>
    </row>
    <row r="52" spans="1:14" x14ac:dyDescent="0.25">
      <c r="A52" s="18" t="s">
        <v>85</v>
      </c>
      <c r="B52" s="57"/>
      <c r="C52" s="57"/>
      <c r="D52" s="19"/>
      <c r="E52" s="19">
        <v>230</v>
      </c>
      <c r="F52" s="19">
        <v>38.333333333333336</v>
      </c>
      <c r="G52" s="19">
        <v>249</v>
      </c>
      <c r="H52" s="19">
        <v>41.5</v>
      </c>
      <c r="I52" s="20">
        <v>159</v>
      </c>
      <c r="J52" s="21">
        <v>10.5</v>
      </c>
      <c r="K52" s="21">
        <v>27.833333333333336</v>
      </c>
      <c r="L52" s="21">
        <v>20.333333333333332</v>
      </c>
      <c r="M52" s="21">
        <v>21.166666666666668</v>
      </c>
      <c r="N52" s="23">
        <f t="shared" si="0"/>
        <v>1.0826086956521739</v>
      </c>
    </row>
    <row r="53" spans="1:14" ht="30" x14ac:dyDescent="0.25">
      <c r="A53" s="13" t="s">
        <v>86</v>
      </c>
      <c r="B53" s="61" t="s">
        <v>719</v>
      </c>
      <c r="C53" s="40" t="s">
        <v>744</v>
      </c>
      <c r="D53" s="14">
        <v>6</v>
      </c>
      <c r="E53" s="14">
        <v>312</v>
      </c>
      <c r="F53" s="14">
        <v>52</v>
      </c>
      <c r="G53" s="14">
        <v>267</v>
      </c>
      <c r="H53" s="14">
        <v>44.5</v>
      </c>
      <c r="I53" s="15">
        <v>237</v>
      </c>
      <c r="J53" s="16">
        <v>14.666666666666666</v>
      </c>
      <c r="K53" s="16">
        <v>37.333333333333329</v>
      </c>
      <c r="L53" s="16">
        <v>11.666666666666666</v>
      </c>
      <c r="M53" s="16">
        <v>32.833333333333336</v>
      </c>
      <c r="N53" s="17">
        <f t="shared" si="0"/>
        <v>0.85576923076923073</v>
      </c>
    </row>
    <row r="54" spans="1:14" ht="30" x14ac:dyDescent="0.25">
      <c r="A54" s="28" t="str">
        <f>A53</f>
        <v>Cúcuta</v>
      </c>
      <c r="B54" s="40" t="str">
        <f t="shared" ref="B54" si="10">B53</f>
        <v>Penal para Adolescentes con Función de Conocimiento</v>
      </c>
      <c r="C54" s="40" t="s">
        <v>745</v>
      </c>
      <c r="D54" s="14">
        <v>6</v>
      </c>
      <c r="E54" s="14">
        <v>295</v>
      </c>
      <c r="F54" s="14">
        <v>49.166666666666664</v>
      </c>
      <c r="G54" s="14">
        <v>266</v>
      </c>
      <c r="H54" s="14">
        <v>44.333333333333336</v>
      </c>
      <c r="I54" s="15">
        <v>125</v>
      </c>
      <c r="J54" s="16">
        <v>12.000000000000002</v>
      </c>
      <c r="K54" s="16">
        <v>37.166666666666671</v>
      </c>
      <c r="L54" s="16">
        <v>11.333333333333334</v>
      </c>
      <c r="M54" s="16">
        <v>33</v>
      </c>
      <c r="N54" s="17">
        <f t="shared" si="0"/>
        <v>0.90169491525423728</v>
      </c>
    </row>
    <row r="55" spans="1:14" x14ac:dyDescent="0.25">
      <c r="A55" s="50" t="s">
        <v>1593</v>
      </c>
      <c r="B55" s="56"/>
      <c r="C55" s="56"/>
      <c r="D55" s="51"/>
      <c r="E55" s="51"/>
      <c r="F55" s="51">
        <v>51</v>
      </c>
      <c r="G55" s="51"/>
      <c r="H55" s="51">
        <v>44</v>
      </c>
      <c r="I55" s="52"/>
      <c r="J55" s="53">
        <v>13</v>
      </c>
      <c r="K55" s="53">
        <v>37</v>
      </c>
      <c r="L55" s="53">
        <v>12</v>
      </c>
      <c r="M55" s="53">
        <v>33</v>
      </c>
      <c r="N55" s="54"/>
    </row>
    <row r="56" spans="1:14" x14ac:dyDescent="0.25">
      <c r="A56" s="18" t="s">
        <v>90</v>
      </c>
      <c r="B56" s="57"/>
      <c r="C56" s="57"/>
      <c r="D56" s="19"/>
      <c r="E56" s="19">
        <v>607</v>
      </c>
      <c r="F56" s="19">
        <v>101.16666666666666</v>
      </c>
      <c r="G56" s="19">
        <v>533</v>
      </c>
      <c r="H56" s="19">
        <v>88.833333333333343</v>
      </c>
      <c r="I56" s="20">
        <v>362</v>
      </c>
      <c r="J56" s="21">
        <v>26.666666666666668</v>
      </c>
      <c r="K56" s="21">
        <v>74.5</v>
      </c>
      <c r="L56" s="21">
        <v>23</v>
      </c>
      <c r="M56" s="21">
        <v>65.833333333333343</v>
      </c>
      <c r="N56" s="23">
        <f t="shared" si="0"/>
        <v>0.87808896210873144</v>
      </c>
    </row>
    <row r="57" spans="1:14" ht="30" x14ac:dyDescent="0.25">
      <c r="A57" s="13" t="s">
        <v>91</v>
      </c>
      <c r="B57" s="61" t="s">
        <v>719</v>
      </c>
      <c r="C57" s="40" t="s">
        <v>746</v>
      </c>
      <c r="D57" s="14">
        <v>6</v>
      </c>
      <c r="E57" s="14">
        <v>162</v>
      </c>
      <c r="F57" s="14">
        <v>27</v>
      </c>
      <c r="G57" s="14">
        <v>152</v>
      </c>
      <c r="H57" s="14">
        <v>25.333333333333332</v>
      </c>
      <c r="I57" s="15">
        <v>15</v>
      </c>
      <c r="J57" s="16">
        <v>21.333333333333332</v>
      </c>
      <c r="K57" s="16">
        <v>5.6666666666666661</v>
      </c>
      <c r="L57" s="16">
        <v>20.166666666666668</v>
      </c>
      <c r="M57" s="16">
        <v>5.1666666666666661</v>
      </c>
      <c r="N57" s="17">
        <f t="shared" si="0"/>
        <v>0.93827160493827155</v>
      </c>
    </row>
    <row r="58" spans="1:14" ht="30" x14ac:dyDescent="0.25">
      <c r="A58" s="28" t="str">
        <f t="shared" ref="A58:A61" si="11">A57</f>
        <v>Cundinamarca</v>
      </c>
      <c r="B58" s="40" t="str">
        <f t="shared" ref="B58:B61" si="12">B57</f>
        <v>Penal para Adolescentes con Función de Conocimiento</v>
      </c>
      <c r="C58" s="40" t="s">
        <v>747</v>
      </c>
      <c r="D58" s="14">
        <v>6</v>
      </c>
      <c r="E58" s="14">
        <v>120</v>
      </c>
      <c r="F58" s="14">
        <v>20</v>
      </c>
      <c r="G58" s="14">
        <v>106</v>
      </c>
      <c r="H58" s="14">
        <v>17.666666666666668</v>
      </c>
      <c r="I58" s="15">
        <v>42</v>
      </c>
      <c r="J58" s="16">
        <v>5.1666666666666679</v>
      </c>
      <c r="K58" s="16">
        <v>14.833333333333332</v>
      </c>
      <c r="L58" s="16">
        <v>3.9999999999999987</v>
      </c>
      <c r="M58" s="16">
        <v>13.666666666666666</v>
      </c>
      <c r="N58" s="17">
        <f t="shared" si="0"/>
        <v>0.8833333333333333</v>
      </c>
    </row>
    <row r="59" spans="1:14" ht="30" x14ac:dyDescent="0.25">
      <c r="A59" s="28" t="str">
        <f t="shared" si="11"/>
        <v>Cundinamarca</v>
      </c>
      <c r="B59" s="40" t="str">
        <f t="shared" si="12"/>
        <v>Penal para Adolescentes con Función de Conocimiento</v>
      </c>
      <c r="C59" s="40" t="s">
        <v>748</v>
      </c>
      <c r="D59" s="14">
        <v>6</v>
      </c>
      <c r="E59" s="14">
        <v>31</v>
      </c>
      <c r="F59" s="14">
        <v>5.166666666666667</v>
      </c>
      <c r="G59" s="14">
        <v>28</v>
      </c>
      <c r="H59" s="14">
        <v>4.666666666666667</v>
      </c>
      <c r="I59" s="15">
        <v>5</v>
      </c>
      <c r="J59" s="16">
        <v>2.4999999999999996</v>
      </c>
      <c r="K59" s="16">
        <v>2.6666666666666665</v>
      </c>
      <c r="L59" s="16">
        <v>2.6666666666666665</v>
      </c>
      <c r="M59" s="16">
        <v>2</v>
      </c>
      <c r="N59" s="17">
        <f t="shared" si="0"/>
        <v>0.90322580645161288</v>
      </c>
    </row>
    <row r="60" spans="1:14" ht="30" x14ac:dyDescent="0.25">
      <c r="A60" s="28" t="str">
        <f t="shared" si="11"/>
        <v>Cundinamarca</v>
      </c>
      <c r="B60" s="40" t="str">
        <f t="shared" si="12"/>
        <v>Penal para Adolescentes con Función de Conocimiento</v>
      </c>
      <c r="C60" s="40" t="s">
        <v>749</v>
      </c>
      <c r="D60" s="14">
        <v>6</v>
      </c>
      <c r="E60" s="14">
        <v>34</v>
      </c>
      <c r="F60" s="14">
        <v>5.666666666666667</v>
      </c>
      <c r="G60" s="14">
        <v>34</v>
      </c>
      <c r="H60" s="14">
        <v>5.666666666666667</v>
      </c>
      <c r="I60" s="15">
        <v>1</v>
      </c>
      <c r="J60" s="16">
        <v>3.1666666666666661</v>
      </c>
      <c r="K60" s="16">
        <v>2.5</v>
      </c>
      <c r="L60" s="16">
        <v>3.1666666666666661</v>
      </c>
      <c r="M60" s="16">
        <v>2.5</v>
      </c>
      <c r="N60" s="17">
        <f t="shared" si="0"/>
        <v>1</v>
      </c>
    </row>
    <row r="61" spans="1:14" ht="30" x14ac:dyDescent="0.25">
      <c r="A61" s="28" t="str">
        <f t="shared" si="11"/>
        <v>Cundinamarca</v>
      </c>
      <c r="B61" s="40" t="str">
        <f t="shared" si="12"/>
        <v>Penal para Adolescentes con Función de Conocimiento</v>
      </c>
      <c r="C61" s="40" t="s">
        <v>750</v>
      </c>
      <c r="D61" s="14">
        <v>6</v>
      </c>
      <c r="E61" s="14">
        <v>59</v>
      </c>
      <c r="F61" s="14">
        <v>9.8333333333333339</v>
      </c>
      <c r="G61" s="14">
        <v>48</v>
      </c>
      <c r="H61" s="14">
        <v>8</v>
      </c>
      <c r="I61" s="15">
        <v>9</v>
      </c>
      <c r="J61" s="16">
        <v>2.1666666666666665</v>
      </c>
      <c r="K61" s="16">
        <v>7.6666666666666652</v>
      </c>
      <c r="L61" s="16">
        <v>2.3333333333333335</v>
      </c>
      <c r="M61" s="16">
        <v>5.6666666666666661</v>
      </c>
      <c r="N61" s="17">
        <f t="shared" si="0"/>
        <v>0.81355932203389836</v>
      </c>
    </row>
    <row r="62" spans="1:14" x14ac:dyDescent="0.25">
      <c r="A62" s="50" t="s">
        <v>1593</v>
      </c>
      <c r="B62" s="56"/>
      <c r="C62" s="56"/>
      <c r="D62" s="51"/>
      <c r="E62" s="51"/>
      <c r="F62" s="51">
        <v>14</v>
      </c>
      <c r="G62" s="51"/>
      <c r="H62" s="51">
        <v>12</v>
      </c>
      <c r="I62" s="52"/>
      <c r="J62" s="53">
        <v>7</v>
      </c>
      <c r="K62" s="53">
        <v>7</v>
      </c>
      <c r="L62" s="53">
        <v>6</v>
      </c>
      <c r="M62" s="53">
        <v>6</v>
      </c>
      <c r="N62" s="54"/>
    </row>
    <row r="63" spans="1:14" x14ac:dyDescent="0.25">
      <c r="A63" s="18" t="s">
        <v>97</v>
      </c>
      <c r="B63" s="57"/>
      <c r="C63" s="57"/>
      <c r="D63" s="19"/>
      <c r="E63" s="19">
        <v>406</v>
      </c>
      <c r="F63" s="19">
        <v>67.666666666666657</v>
      </c>
      <c r="G63" s="19">
        <v>368</v>
      </c>
      <c r="H63" s="19">
        <v>61.333333333333329</v>
      </c>
      <c r="I63" s="20">
        <v>72</v>
      </c>
      <c r="J63" s="21">
        <v>34.333333333333329</v>
      </c>
      <c r="K63" s="21">
        <v>33.333333333333336</v>
      </c>
      <c r="L63" s="21">
        <v>32.333333333333336</v>
      </c>
      <c r="M63" s="21">
        <v>29</v>
      </c>
      <c r="N63" s="23">
        <f t="shared" si="0"/>
        <v>0.90640394088669951</v>
      </c>
    </row>
    <row r="64" spans="1:14" ht="30" x14ac:dyDescent="0.25">
      <c r="A64" s="13" t="s">
        <v>323</v>
      </c>
      <c r="B64" s="61" t="s">
        <v>719</v>
      </c>
      <c r="C64" s="40" t="s">
        <v>751</v>
      </c>
      <c r="D64" s="14">
        <v>6</v>
      </c>
      <c r="E64" s="14">
        <v>381</v>
      </c>
      <c r="F64" s="14">
        <v>63.5</v>
      </c>
      <c r="G64" s="14">
        <v>303</v>
      </c>
      <c r="H64" s="14">
        <v>50.5</v>
      </c>
      <c r="I64" s="15">
        <v>134</v>
      </c>
      <c r="J64" s="16">
        <v>9.3333333333333321</v>
      </c>
      <c r="K64" s="16">
        <v>54.166666666666671</v>
      </c>
      <c r="L64" s="16">
        <v>5</v>
      </c>
      <c r="M64" s="16">
        <v>45.5</v>
      </c>
      <c r="N64" s="17">
        <f t="shared" si="0"/>
        <v>0.79527559055118113</v>
      </c>
    </row>
    <row r="65" spans="1:14" x14ac:dyDescent="0.25">
      <c r="A65" s="50" t="s">
        <v>1593</v>
      </c>
      <c r="B65" s="56"/>
      <c r="C65" s="56"/>
      <c r="D65" s="51"/>
      <c r="E65" s="51"/>
      <c r="F65" s="51">
        <v>64</v>
      </c>
      <c r="G65" s="51"/>
      <c r="H65" s="51">
        <v>51</v>
      </c>
      <c r="I65" s="52"/>
      <c r="J65" s="53">
        <v>9</v>
      </c>
      <c r="K65" s="53">
        <v>54</v>
      </c>
      <c r="L65" s="53">
        <v>5</v>
      </c>
      <c r="M65" s="53">
        <v>46</v>
      </c>
      <c r="N65" s="54"/>
    </row>
    <row r="66" spans="1:14" x14ac:dyDescent="0.25">
      <c r="A66" s="18" t="s">
        <v>327</v>
      </c>
      <c r="B66" s="57"/>
      <c r="C66" s="57"/>
      <c r="D66" s="19"/>
      <c r="E66" s="19">
        <v>381</v>
      </c>
      <c r="F66" s="19">
        <v>63.5</v>
      </c>
      <c r="G66" s="19">
        <v>303</v>
      </c>
      <c r="H66" s="19">
        <v>50.5</v>
      </c>
      <c r="I66" s="20">
        <v>134</v>
      </c>
      <c r="J66" s="21">
        <v>9.3333333333333321</v>
      </c>
      <c r="K66" s="21">
        <v>54.166666666666671</v>
      </c>
      <c r="L66" s="21">
        <v>5</v>
      </c>
      <c r="M66" s="21">
        <v>45.5</v>
      </c>
      <c r="N66" s="23">
        <f t="shared" si="0"/>
        <v>0.79527559055118113</v>
      </c>
    </row>
    <row r="67" spans="1:14" ht="30" x14ac:dyDescent="0.25">
      <c r="A67" s="13" t="s">
        <v>98</v>
      </c>
      <c r="B67" s="61" t="s">
        <v>719</v>
      </c>
      <c r="C67" s="40" t="s">
        <v>752</v>
      </c>
      <c r="D67" s="14">
        <v>6</v>
      </c>
      <c r="E67" s="14">
        <v>258</v>
      </c>
      <c r="F67" s="14">
        <v>43</v>
      </c>
      <c r="G67" s="14">
        <v>179</v>
      </c>
      <c r="H67" s="14">
        <v>29.833333333333332</v>
      </c>
      <c r="I67" s="15">
        <v>87</v>
      </c>
      <c r="J67" s="16">
        <v>15.500000000000004</v>
      </c>
      <c r="K67" s="16">
        <v>27.499999999999996</v>
      </c>
      <c r="L67" s="16">
        <v>16.5</v>
      </c>
      <c r="M67" s="16">
        <v>13.333333333333336</v>
      </c>
      <c r="N67" s="17">
        <f t="shared" si="0"/>
        <v>0.69379844961240311</v>
      </c>
    </row>
    <row r="68" spans="1:14" ht="30" x14ac:dyDescent="0.25">
      <c r="A68" s="28" t="str">
        <f>A67</f>
        <v>Ibagué</v>
      </c>
      <c r="B68" s="40" t="str">
        <f t="shared" ref="B68" si="13">B67</f>
        <v>Penal para Adolescentes con Función de Conocimiento</v>
      </c>
      <c r="C68" s="40" t="s">
        <v>753</v>
      </c>
      <c r="D68" s="14">
        <v>6</v>
      </c>
      <c r="E68" s="14">
        <v>161</v>
      </c>
      <c r="F68" s="14">
        <v>26.833333333333332</v>
      </c>
      <c r="G68" s="14">
        <v>143</v>
      </c>
      <c r="H68" s="14">
        <v>23.833333333333332</v>
      </c>
      <c r="I68" s="15">
        <v>144</v>
      </c>
      <c r="J68" s="16">
        <v>7.5</v>
      </c>
      <c r="K68" s="16">
        <v>19.333333333333332</v>
      </c>
      <c r="L68" s="16">
        <v>5.4999999999999991</v>
      </c>
      <c r="M68" s="16">
        <v>18.333333333333336</v>
      </c>
      <c r="N68" s="17">
        <f t="shared" si="0"/>
        <v>0.88819875776397517</v>
      </c>
    </row>
    <row r="69" spans="1:14" x14ac:dyDescent="0.25">
      <c r="A69" s="50" t="s">
        <v>1593</v>
      </c>
      <c r="B69" s="56"/>
      <c r="C69" s="56"/>
      <c r="D69" s="51"/>
      <c r="E69" s="51"/>
      <c r="F69" s="51">
        <v>35</v>
      </c>
      <c r="G69" s="51"/>
      <c r="H69" s="51">
        <v>27</v>
      </c>
      <c r="I69" s="52"/>
      <c r="J69" s="53">
        <v>12</v>
      </c>
      <c r="K69" s="53">
        <v>23</v>
      </c>
      <c r="L69" s="53">
        <v>11</v>
      </c>
      <c r="M69" s="53">
        <v>16</v>
      </c>
      <c r="N69" s="54"/>
    </row>
    <row r="70" spans="1:14" x14ac:dyDescent="0.25">
      <c r="A70" s="18" t="s">
        <v>105</v>
      </c>
      <c r="B70" s="57"/>
      <c r="C70" s="57"/>
      <c r="D70" s="19"/>
      <c r="E70" s="19">
        <v>419</v>
      </c>
      <c r="F70" s="19">
        <v>69.833333333333329</v>
      </c>
      <c r="G70" s="19">
        <v>322</v>
      </c>
      <c r="H70" s="19">
        <v>53.666666666666664</v>
      </c>
      <c r="I70" s="20">
        <v>231</v>
      </c>
      <c r="J70" s="21">
        <v>23.000000000000004</v>
      </c>
      <c r="K70" s="21">
        <v>46.833333333333329</v>
      </c>
      <c r="L70" s="21">
        <v>22</v>
      </c>
      <c r="M70" s="21">
        <v>31.666666666666671</v>
      </c>
      <c r="N70" s="23">
        <f t="shared" si="0"/>
        <v>0.76849642004773266</v>
      </c>
    </row>
    <row r="71" spans="1:14" ht="30" x14ac:dyDescent="0.25">
      <c r="A71" s="13" t="s">
        <v>106</v>
      </c>
      <c r="B71" s="61" t="s">
        <v>719</v>
      </c>
      <c r="C71" s="40" t="s">
        <v>754</v>
      </c>
      <c r="D71" s="14">
        <v>6</v>
      </c>
      <c r="E71" s="14">
        <v>172</v>
      </c>
      <c r="F71" s="14">
        <v>28.666666666666668</v>
      </c>
      <c r="G71" s="14">
        <v>159</v>
      </c>
      <c r="H71" s="14">
        <v>26.5</v>
      </c>
      <c r="I71" s="15">
        <v>23</v>
      </c>
      <c r="J71" s="16">
        <v>10.833333333333334</v>
      </c>
      <c r="K71" s="16">
        <v>17.833333333333332</v>
      </c>
      <c r="L71" s="16">
        <v>10.833333333333334</v>
      </c>
      <c r="M71" s="16">
        <v>15.666666666666666</v>
      </c>
      <c r="N71" s="17">
        <f t="shared" si="0"/>
        <v>0.92441860465116277</v>
      </c>
    </row>
    <row r="72" spans="1:14" ht="30" x14ac:dyDescent="0.25">
      <c r="A72" s="28" t="str">
        <f>A71</f>
        <v>Manizales</v>
      </c>
      <c r="B72" s="40" t="str">
        <f t="shared" ref="B72" si="14">B71</f>
        <v>Penal para Adolescentes con Función de Conocimiento</v>
      </c>
      <c r="C72" s="40" t="s">
        <v>755</v>
      </c>
      <c r="D72" s="14">
        <v>6</v>
      </c>
      <c r="E72" s="14">
        <v>146</v>
      </c>
      <c r="F72" s="14">
        <v>24.333333333333332</v>
      </c>
      <c r="G72" s="14">
        <v>137</v>
      </c>
      <c r="H72" s="14">
        <v>22.833333333333332</v>
      </c>
      <c r="I72" s="15">
        <v>25</v>
      </c>
      <c r="J72" s="16">
        <v>11.333333333333332</v>
      </c>
      <c r="K72" s="16">
        <v>13</v>
      </c>
      <c r="L72" s="16">
        <v>9.6666666666666643</v>
      </c>
      <c r="M72" s="16">
        <v>13.166666666666666</v>
      </c>
      <c r="N72" s="17">
        <f t="shared" si="0"/>
        <v>0.93835616438356162</v>
      </c>
    </row>
    <row r="73" spans="1:14" x14ac:dyDescent="0.25">
      <c r="A73" s="50" t="s">
        <v>1593</v>
      </c>
      <c r="B73" s="56"/>
      <c r="C73" s="56"/>
      <c r="D73" s="51"/>
      <c r="E73" s="51"/>
      <c r="F73" s="51">
        <v>27</v>
      </c>
      <c r="G73" s="51"/>
      <c r="H73" s="51">
        <v>25</v>
      </c>
      <c r="I73" s="52"/>
      <c r="J73" s="53">
        <v>11</v>
      </c>
      <c r="K73" s="53">
        <v>15</v>
      </c>
      <c r="L73" s="53">
        <v>10</v>
      </c>
      <c r="M73" s="53">
        <v>14</v>
      </c>
      <c r="N73" s="54"/>
    </row>
    <row r="74" spans="1:14" x14ac:dyDescent="0.25">
      <c r="A74" s="18" t="s">
        <v>111</v>
      </c>
      <c r="B74" s="57"/>
      <c r="C74" s="57"/>
      <c r="D74" s="19"/>
      <c r="E74" s="19">
        <v>318</v>
      </c>
      <c r="F74" s="19">
        <v>53</v>
      </c>
      <c r="G74" s="19">
        <v>296</v>
      </c>
      <c r="H74" s="19">
        <v>49.333333333333329</v>
      </c>
      <c r="I74" s="20">
        <v>48</v>
      </c>
      <c r="J74" s="21">
        <v>22.166666666666664</v>
      </c>
      <c r="K74" s="21">
        <v>30.833333333333332</v>
      </c>
      <c r="L74" s="21">
        <v>20.5</v>
      </c>
      <c r="M74" s="21">
        <v>28.833333333333332</v>
      </c>
      <c r="N74" s="23">
        <f t="shared" si="0"/>
        <v>0.9308176100628931</v>
      </c>
    </row>
    <row r="75" spans="1:14" ht="30" x14ac:dyDescent="0.25">
      <c r="A75" s="13" t="s">
        <v>112</v>
      </c>
      <c r="B75" s="61" t="s">
        <v>719</v>
      </c>
      <c r="C75" s="40" t="s">
        <v>756</v>
      </c>
      <c r="D75" s="14">
        <v>6</v>
      </c>
      <c r="E75" s="14">
        <v>306</v>
      </c>
      <c r="F75" s="14">
        <v>51</v>
      </c>
      <c r="G75" s="14">
        <v>277</v>
      </c>
      <c r="H75" s="14">
        <v>46.166666666666664</v>
      </c>
      <c r="I75" s="15">
        <v>128</v>
      </c>
      <c r="J75" s="16">
        <v>12.833333333333332</v>
      </c>
      <c r="K75" s="16">
        <v>38.166666666666664</v>
      </c>
      <c r="L75" s="16">
        <v>19.666666666666668</v>
      </c>
      <c r="M75" s="16">
        <v>26.499999999999996</v>
      </c>
      <c r="N75" s="17">
        <f t="shared" si="0"/>
        <v>0.90522875816993464</v>
      </c>
    </row>
    <row r="76" spans="1:14" ht="30" x14ac:dyDescent="0.25">
      <c r="A76" s="28" t="str">
        <f t="shared" ref="A76:A81" si="15">A75</f>
        <v>Medellín</v>
      </c>
      <c r="B76" s="40" t="str">
        <f t="shared" ref="B76:B81" si="16">B75</f>
        <v>Penal para Adolescentes con Función de Conocimiento</v>
      </c>
      <c r="C76" s="40" t="s">
        <v>757</v>
      </c>
      <c r="D76" s="14">
        <v>6</v>
      </c>
      <c r="E76" s="14">
        <v>479</v>
      </c>
      <c r="F76" s="14">
        <v>79.833333333333329</v>
      </c>
      <c r="G76" s="14">
        <v>447</v>
      </c>
      <c r="H76" s="14">
        <v>74.5</v>
      </c>
      <c r="I76" s="15">
        <v>108</v>
      </c>
      <c r="J76" s="16">
        <v>40.499999999999993</v>
      </c>
      <c r="K76" s="16">
        <v>39.333333333333343</v>
      </c>
      <c r="L76" s="16">
        <v>36.166666666666671</v>
      </c>
      <c r="M76" s="16">
        <v>38.333333333333329</v>
      </c>
      <c r="N76" s="17">
        <f t="shared" si="0"/>
        <v>0.93319415448851772</v>
      </c>
    </row>
    <row r="77" spans="1:14" ht="30" x14ac:dyDescent="0.25">
      <c r="A77" s="28" t="str">
        <f t="shared" si="15"/>
        <v>Medellín</v>
      </c>
      <c r="B77" s="40" t="str">
        <f t="shared" si="16"/>
        <v>Penal para Adolescentes con Función de Conocimiento</v>
      </c>
      <c r="C77" s="40" t="s">
        <v>758</v>
      </c>
      <c r="D77" s="14">
        <v>6</v>
      </c>
      <c r="E77" s="14">
        <v>455</v>
      </c>
      <c r="F77" s="14">
        <v>75.833333333333329</v>
      </c>
      <c r="G77" s="14">
        <v>398</v>
      </c>
      <c r="H77" s="14">
        <v>66.333333333333329</v>
      </c>
      <c r="I77" s="15">
        <v>188</v>
      </c>
      <c r="J77" s="16">
        <v>38.166666666666657</v>
      </c>
      <c r="K77" s="16">
        <v>37.666666666666664</v>
      </c>
      <c r="L77" s="16">
        <v>31.500000000000004</v>
      </c>
      <c r="M77" s="16">
        <v>34.833333333333336</v>
      </c>
      <c r="N77" s="17">
        <f t="shared" si="0"/>
        <v>0.87472527472527473</v>
      </c>
    </row>
    <row r="78" spans="1:14" ht="30" x14ac:dyDescent="0.25">
      <c r="A78" s="28" t="str">
        <f t="shared" si="15"/>
        <v>Medellín</v>
      </c>
      <c r="B78" s="40" t="str">
        <f t="shared" si="16"/>
        <v>Penal para Adolescentes con Función de Conocimiento</v>
      </c>
      <c r="C78" s="40" t="s">
        <v>759</v>
      </c>
      <c r="D78" s="14">
        <v>6</v>
      </c>
      <c r="E78" s="14">
        <v>465</v>
      </c>
      <c r="F78" s="14">
        <v>77.5</v>
      </c>
      <c r="G78" s="14">
        <v>397</v>
      </c>
      <c r="H78" s="14">
        <v>66.166666666666671</v>
      </c>
      <c r="I78" s="15">
        <v>157</v>
      </c>
      <c r="J78" s="16">
        <v>38.666666666666664</v>
      </c>
      <c r="K78" s="16">
        <v>38.833333333333329</v>
      </c>
      <c r="L78" s="16">
        <v>28.166666666666664</v>
      </c>
      <c r="M78" s="16">
        <v>37.999999999999993</v>
      </c>
      <c r="N78" s="17">
        <f t="shared" si="0"/>
        <v>0.85376344086021505</v>
      </c>
    </row>
    <row r="79" spans="1:14" ht="30" x14ac:dyDescent="0.25">
      <c r="A79" s="28" t="str">
        <f t="shared" si="15"/>
        <v>Medellín</v>
      </c>
      <c r="B79" s="40" t="str">
        <f t="shared" si="16"/>
        <v>Penal para Adolescentes con Función de Conocimiento</v>
      </c>
      <c r="C79" s="40" t="s">
        <v>760</v>
      </c>
      <c r="D79" s="14">
        <v>3</v>
      </c>
      <c r="E79" s="14">
        <v>247</v>
      </c>
      <c r="F79" s="14">
        <v>82.333333333333329</v>
      </c>
      <c r="G79" s="14">
        <v>255</v>
      </c>
      <c r="H79" s="14">
        <v>85</v>
      </c>
      <c r="I79" s="15">
        <v>123</v>
      </c>
      <c r="J79" s="16">
        <v>44</v>
      </c>
      <c r="K79" s="16">
        <v>38.333333333333329</v>
      </c>
      <c r="L79" s="16">
        <v>46.000000000000007</v>
      </c>
      <c r="M79" s="16">
        <v>39</v>
      </c>
      <c r="N79" s="17">
        <f t="shared" si="0"/>
        <v>1.0323886639676114</v>
      </c>
    </row>
    <row r="80" spans="1:14" ht="30" x14ac:dyDescent="0.25">
      <c r="A80" s="28" t="str">
        <f t="shared" si="15"/>
        <v>Medellín</v>
      </c>
      <c r="B80" s="40" t="str">
        <f t="shared" si="16"/>
        <v>Penal para Adolescentes con Función de Conocimiento</v>
      </c>
      <c r="C80" s="40" t="s">
        <v>761</v>
      </c>
      <c r="D80" s="14">
        <v>3</v>
      </c>
      <c r="E80" s="14">
        <v>196</v>
      </c>
      <c r="F80" s="14">
        <v>65.333333333333329</v>
      </c>
      <c r="G80" s="14">
        <v>180</v>
      </c>
      <c r="H80" s="14">
        <v>60</v>
      </c>
      <c r="I80" s="15">
        <v>339</v>
      </c>
      <c r="J80" s="16">
        <v>28.333333333333332</v>
      </c>
      <c r="K80" s="16">
        <v>37</v>
      </c>
      <c r="L80" s="16">
        <v>30.666666666666661</v>
      </c>
      <c r="M80" s="16">
        <v>29.333333333333336</v>
      </c>
      <c r="N80" s="17">
        <f t="shared" si="0"/>
        <v>0.91836734693877553</v>
      </c>
    </row>
    <row r="81" spans="1:14" ht="30" x14ac:dyDescent="0.25">
      <c r="A81" s="28" t="str">
        <f t="shared" si="15"/>
        <v>Medellín</v>
      </c>
      <c r="B81" s="40" t="str">
        <f t="shared" si="16"/>
        <v>Penal para Adolescentes con Función de Conocimiento</v>
      </c>
      <c r="C81" s="40" t="s">
        <v>762</v>
      </c>
      <c r="D81" s="14">
        <v>6</v>
      </c>
      <c r="E81" s="14">
        <v>226</v>
      </c>
      <c r="F81" s="14">
        <v>37.666666666666664</v>
      </c>
      <c r="G81" s="14">
        <v>212</v>
      </c>
      <c r="H81" s="14">
        <v>35.333333333333336</v>
      </c>
      <c r="I81" s="15">
        <v>54</v>
      </c>
      <c r="J81" s="16">
        <v>37.666666666666671</v>
      </c>
      <c r="K81" s="16"/>
      <c r="L81" s="16">
        <v>35.333333333333329</v>
      </c>
      <c r="M81" s="16"/>
      <c r="N81" s="17">
        <f t="shared" si="0"/>
        <v>0.93805309734513276</v>
      </c>
    </row>
    <row r="82" spans="1:14" x14ac:dyDescent="0.25">
      <c r="A82" s="50" t="s">
        <v>1593</v>
      </c>
      <c r="B82" s="56"/>
      <c r="C82" s="56"/>
      <c r="D82" s="51"/>
      <c r="E82" s="51"/>
      <c r="F82" s="51">
        <v>67</v>
      </c>
      <c r="G82" s="51"/>
      <c r="H82" s="51">
        <v>62</v>
      </c>
      <c r="I82" s="52"/>
      <c r="J82" s="53">
        <v>34</v>
      </c>
      <c r="K82" s="53">
        <v>38</v>
      </c>
      <c r="L82" s="53">
        <v>33</v>
      </c>
      <c r="M82" s="53">
        <v>34</v>
      </c>
      <c r="N82" s="54"/>
    </row>
    <row r="83" spans="1:14" x14ac:dyDescent="0.25">
      <c r="A83" s="18" t="s">
        <v>128</v>
      </c>
      <c r="B83" s="57"/>
      <c r="C83" s="57"/>
      <c r="D83" s="19"/>
      <c r="E83" s="19">
        <v>2374</v>
      </c>
      <c r="F83" s="19">
        <v>469.49999999999994</v>
      </c>
      <c r="G83" s="19">
        <v>2166</v>
      </c>
      <c r="H83" s="19">
        <v>433.5</v>
      </c>
      <c r="I83" s="20">
        <v>1097</v>
      </c>
      <c r="J83" s="21">
        <v>240.16666666666669</v>
      </c>
      <c r="K83" s="21">
        <v>229.33333333333331</v>
      </c>
      <c r="L83" s="21">
        <v>227.5</v>
      </c>
      <c r="M83" s="21">
        <v>206</v>
      </c>
      <c r="N83" s="23">
        <f t="shared" si="0"/>
        <v>0.91238416175231674</v>
      </c>
    </row>
    <row r="84" spans="1:14" ht="30" x14ac:dyDescent="0.25">
      <c r="A84" s="13" t="s">
        <v>359</v>
      </c>
      <c r="B84" s="61" t="s">
        <v>719</v>
      </c>
      <c r="C84" s="40" t="s">
        <v>763</v>
      </c>
      <c r="D84" s="14">
        <v>3</v>
      </c>
      <c r="E84" s="14">
        <v>93</v>
      </c>
      <c r="F84" s="14">
        <v>31</v>
      </c>
      <c r="G84" s="14">
        <v>85</v>
      </c>
      <c r="H84" s="14">
        <v>28.333333333333332</v>
      </c>
      <c r="I84" s="15">
        <v>24</v>
      </c>
      <c r="J84" s="16">
        <v>4.3333333333333339</v>
      </c>
      <c r="K84" s="16">
        <v>26.666666666666664</v>
      </c>
      <c r="L84" s="16">
        <v>5.333333333333333</v>
      </c>
      <c r="M84" s="16">
        <v>23</v>
      </c>
      <c r="N84" s="17">
        <f t="shared" si="0"/>
        <v>0.91397849462365588</v>
      </c>
    </row>
    <row r="85" spans="1:14" x14ac:dyDescent="0.25">
      <c r="A85" s="50" t="s">
        <v>1593</v>
      </c>
      <c r="B85" s="56"/>
      <c r="C85" s="56"/>
      <c r="D85" s="51"/>
      <c r="E85" s="51"/>
      <c r="F85" s="51">
        <v>31</v>
      </c>
      <c r="G85" s="51"/>
      <c r="H85" s="51">
        <v>28</v>
      </c>
      <c r="I85" s="52"/>
      <c r="J85" s="53">
        <v>4</v>
      </c>
      <c r="K85" s="53">
        <v>27</v>
      </c>
      <c r="L85" s="53">
        <v>5</v>
      </c>
      <c r="M85" s="53">
        <v>23</v>
      </c>
      <c r="N85" s="54"/>
    </row>
    <row r="86" spans="1:14" x14ac:dyDescent="0.25">
      <c r="A86" s="18" t="s">
        <v>362</v>
      </c>
      <c r="B86" s="57"/>
      <c r="C86" s="57"/>
      <c r="D86" s="19"/>
      <c r="E86" s="19">
        <v>93</v>
      </c>
      <c r="F86" s="19">
        <v>31</v>
      </c>
      <c r="G86" s="19">
        <v>85</v>
      </c>
      <c r="H86" s="19">
        <v>28.333333333333332</v>
      </c>
      <c r="I86" s="20">
        <v>24</v>
      </c>
      <c r="J86" s="21">
        <v>4.3333333333333339</v>
      </c>
      <c r="K86" s="21">
        <v>26.666666666666664</v>
      </c>
      <c r="L86" s="21">
        <v>5.333333333333333</v>
      </c>
      <c r="M86" s="21">
        <v>23</v>
      </c>
      <c r="N86" s="23">
        <f t="shared" si="0"/>
        <v>0.91397849462365588</v>
      </c>
    </row>
    <row r="87" spans="1:14" ht="30" x14ac:dyDescent="0.25">
      <c r="A87" s="13" t="s">
        <v>129</v>
      </c>
      <c r="B87" s="61" t="s">
        <v>719</v>
      </c>
      <c r="C87" s="40" t="s">
        <v>764</v>
      </c>
      <c r="D87" s="14">
        <v>6</v>
      </c>
      <c r="E87" s="14">
        <v>280</v>
      </c>
      <c r="F87" s="14">
        <v>46.666666666666664</v>
      </c>
      <c r="G87" s="14">
        <v>234</v>
      </c>
      <c r="H87" s="14">
        <v>39</v>
      </c>
      <c r="I87" s="15">
        <v>107</v>
      </c>
      <c r="J87" s="16">
        <v>11.166666666666666</v>
      </c>
      <c r="K87" s="16">
        <v>35.499999999999993</v>
      </c>
      <c r="L87" s="16">
        <v>7.1666666666666679</v>
      </c>
      <c r="M87" s="16">
        <v>31.833333333333329</v>
      </c>
      <c r="N87" s="17">
        <f t="shared" si="0"/>
        <v>0.83571428571428574</v>
      </c>
    </row>
    <row r="88" spans="1:14" x14ac:dyDescent="0.25">
      <c r="A88" s="50" t="s">
        <v>1593</v>
      </c>
      <c r="B88" s="56"/>
      <c r="C88" s="56"/>
      <c r="D88" s="51"/>
      <c r="E88" s="51"/>
      <c r="F88" s="51">
        <v>47</v>
      </c>
      <c r="G88" s="51"/>
      <c r="H88" s="51">
        <v>39</v>
      </c>
      <c r="I88" s="52"/>
      <c r="J88" s="53">
        <v>11</v>
      </c>
      <c r="K88" s="53">
        <v>36</v>
      </c>
      <c r="L88" s="53">
        <v>7</v>
      </c>
      <c r="M88" s="53">
        <v>32</v>
      </c>
      <c r="N88" s="54"/>
    </row>
    <row r="89" spans="1:14" x14ac:dyDescent="0.25">
      <c r="A89" s="18" t="s">
        <v>133</v>
      </c>
      <c r="B89" s="57"/>
      <c r="C89" s="57"/>
      <c r="D89" s="19"/>
      <c r="E89" s="19">
        <v>280</v>
      </c>
      <c r="F89" s="19">
        <v>46.666666666666664</v>
      </c>
      <c r="G89" s="19">
        <v>234</v>
      </c>
      <c r="H89" s="19">
        <v>39</v>
      </c>
      <c r="I89" s="20">
        <v>107</v>
      </c>
      <c r="J89" s="21">
        <v>11.166666666666666</v>
      </c>
      <c r="K89" s="21">
        <v>35.499999999999993</v>
      </c>
      <c r="L89" s="21">
        <v>7.1666666666666679</v>
      </c>
      <c r="M89" s="21">
        <v>31.833333333333329</v>
      </c>
      <c r="N89" s="23">
        <f t="shared" si="0"/>
        <v>0.83571428571428574</v>
      </c>
    </row>
    <row r="90" spans="1:14" ht="30" x14ac:dyDescent="0.25">
      <c r="A90" s="13" t="s">
        <v>134</v>
      </c>
      <c r="B90" s="61" t="s">
        <v>719</v>
      </c>
      <c r="C90" s="40" t="s">
        <v>765</v>
      </c>
      <c r="D90" s="14">
        <v>6</v>
      </c>
      <c r="E90" s="14">
        <v>199</v>
      </c>
      <c r="F90" s="14">
        <v>33.166666666666664</v>
      </c>
      <c r="G90" s="14">
        <v>165</v>
      </c>
      <c r="H90" s="14">
        <v>27.5</v>
      </c>
      <c r="I90" s="15">
        <v>125</v>
      </c>
      <c r="J90" s="16">
        <v>15.499999999999996</v>
      </c>
      <c r="K90" s="16">
        <v>17.666666666666668</v>
      </c>
      <c r="L90" s="16">
        <v>13.666666666666663</v>
      </c>
      <c r="M90" s="16">
        <v>13.833333333333334</v>
      </c>
      <c r="N90" s="17">
        <f t="shared" si="0"/>
        <v>0.82914572864321612</v>
      </c>
    </row>
    <row r="91" spans="1:14" ht="30" x14ac:dyDescent="0.25">
      <c r="A91" s="28" t="str">
        <f>A90</f>
        <v>Neiva</v>
      </c>
      <c r="B91" s="40" t="str">
        <f t="shared" ref="B91" si="17">B90</f>
        <v>Penal para Adolescentes con Función de Conocimiento</v>
      </c>
      <c r="C91" s="40" t="s">
        <v>766</v>
      </c>
      <c r="D91" s="14">
        <v>6</v>
      </c>
      <c r="E91" s="14">
        <v>194</v>
      </c>
      <c r="F91" s="14">
        <v>32.333333333333336</v>
      </c>
      <c r="G91" s="14">
        <v>167</v>
      </c>
      <c r="H91" s="14">
        <v>27.833333333333332</v>
      </c>
      <c r="I91" s="15">
        <v>191</v>
      </c>
      <c r="J91" s="16">
        <v>15.333333333333332</v>
      </c>
      <c r="K91" s="16">
        <v>17</v>
      </c>
      <c r="L91" s="16">
        <v>13</v>
      </c>
      <c r="M91" s="16">
        <v>14.833333333333336</v>
      </c>
      <c r="N91" s="17">
        <f t="shared" si="0"/>
        <v>0.86082474226804129</v>
      </c>
    </row>
    <row r="92" spans="1:14" x14ac:dyDescent="0.25">
      <c r="A92" s="50" t="s">
        <v>1593</v>
      </c>
      <c r="B92" s="56"/>
      <c r="C92" s="56"/>
      <c r="D92" s="51"/>
      <c r="E92" s="51"/>
      <c r="F92" s="51">
        <v>33</v>
      </c>
      <c r="G92" s="51"/>
      <c r="H92" s="51">
        <v>28</v>
      </c>
      <c r="I92" s="52"/>
      <c r="J92" s="53">
        <v>15</v>
      </c>
      <c r="K92" s="53">
        <v>17</v>
      </c>
      <c r="L92" s="53">
        <v>13</v>
      </c>
      <c r="M92" s="53">
        <v>14</v>
      </c>
      <c r="N92" s="54"/>
    </row>
    <row r="93" spans="1:14" x14ac:dyDescent="0.25">
      <c r="A93" s="18" t="s">
        <v>139</v>
      </c>
      <c r="B93" s="57"/>
      <c r="C93" s="57"/>
      <c r="D93" s="19"/>
      <c r="E93" s="19">
        <v>393</v>
      </c>
      <c r="F93" s="19">
        <v>65.5</v>
      </c>
      <c r="G93" s="19">
        <v>332</v>
      </c>
      <c r="H93" s="19">
        <v>55.333333333333329</v>
      </c>
      <c r="I93" s="20">
        <v>316</v>
      </c>
      <c r="J93" s="21">
        <v>30.833333333333329</v>
      </c>
      <c r="K93" s="21">
        <v>34.666666666666671</v>
      </c>
      <c r="L93" s="21">
        <v>26.666666666666664</v>
      </c>
      <c r="M93" s="21">
        <v>28.666666666666671</v>
      </c>
      <c r="N93" s="23">
        <f t="shared" si="0"/>
        <v>0.84478371501272265</v>
      </c>
    </row>
    <row r="94" spans="1:14" ht="30" x14ac:dyDescent="0.25">
      <c r="A94" s="13" t="s">
        <v>140</v>
      </c>
      <c r="B94" s="61" t="s">
        <v>719</v>
      </c>
      <c r="C94" s="40" t="s">
        <v>767</v>
      </c>
      <c r="D94" s="14">
        <v>6</v>
      </c>
      <c r="E94" s="14">
        <v>322</v>
      </c>
      <c r="F94" s="14">
        <v>53.666666666666664</v>
      </c>
      <c r="G94" s="14">
        <v>340</v>
      </c>
      <c r="H94" s="14">
        <v>56.666666666666664</v>
      </c>
      <c r="I94" s="15">
        <v>282</v>
      </c>
      <c r="J94" s="16">
        <v>41.166666666666657</v>
      </c>
      <c r="K94" s="16">
        <v>12.5</v>
      </c>
      <c r="L94" s="16">
        <v>46.333333333333314</v>
      </c>
      <c r="M94" s="16">
        <v>10.333333333333334</v>
      </c>
      <c r="N94" s="17">
        <f t="shared" si="0"/>
        <v>1.0559006211180124</v>
      </c>
    </row>
    <row r="95" spans="1:14" x14ac:dyDescent="0.25">
      <c r="A95" s="50" t="s">
        <v>1593</v>
      </c>
      <c r="B95" s="56"/>
      <c r="C95" s="56"/>
      <c r="D95" s="51"/>
      <c r="E95" s="51"/>
      <c r="F95" s="51">
        <v>54</v>
      </c>
      <c r="G95" s="51"/>
      <c r="H95" s="51">
        <v>57</v>
      </c>
      <c r="I95" s="52"/>
      <c r="J95" s="53">
        <v>41</v>
      </c>
      <c r="K95" s="53">
        <v>13</v>
      </c>
      <c r="L95" s="53">
        <v>46</v>
      </c>
      <c r="M95" s="53">
        <v>10</v>
      </c>
      <c r="N95" s="54"/>
    </row>
    <row r="96" spans="1:14" x14ac:dyDescent="0.25">
      <c r="A96" s="18" t="s">
        <v>145</v>
      </c>
      <c r="B96" s="57"/>
      <c r="C96" s="57"/>
      <c r="D96" s="19"/>
      <c r="E96" s="19">
        <v>322</v>
      </c>
      <c r="F96" s="19">
        <v>53.666666666666664</v>
      </c>
      <c r="G96" s="19">
        <v>340</v>
      </c>
      <c r="H96" s="19">
        <v>56.666666666666664</v>
      </c>
      <c r="I96" s="20">
        <v>282</v>
      </c>
      <c r="J96" s="21">
        <v>41.166666666666657</v>
      </c>
      <c r="K96" s="21">
        <v>12.5</v>
      </c>
      <c r="L96" s="21">
        <v>46.333333333333314</v>
      </c>
      <c r="M96" s="21">
        <v>10.333333333333334</v>
      </c>
      <c r="N96" s="17">
        <f t="shared" si="0"/>
        <v>1.0559006211180124</v>
      </c>
    </row>
    <row r="97" spans="1:14" ht="30" x14ac:dyDescent="0.25">
      <c r="A97" s="13" t="s">
        <v>146</v>
      </c>
      <c r="B97" s="61" t="s">
        <v>719</v>
      </c>
      <c r="C97" s="40" t="s">
        <v>768</v>
      </c>
      <c r="D97" s="14">
        <v>6</v>
      </c>
      <c r="E97" s="14">
        <v>220</v>
      </c>
      <c r="F97" s="14">
        <v>36.666666666666664</v>
      </c>
      <c r="G97" s="14">
        <v>220</v>
      </c>
      <c r="H97" s="14">
        <v>36.666666666666664</v>
      </c>
      <c r="I97" s="15">
        <v>131</v>
      </c>
      <c r="J97" s="16">
        <v>16.833333333333336</v>
      </c>
      <c r="K97" s="16">
        <v>19.833333333333332</v>
      </c>
      <c r="L97" s="16">
        <v>18.166666666666668</v>
      </c>
      <c r="M97" s="16">
        <v>18.500000000000004</v>
      </c>
      <c r="N97" s="17">
        <f t="shared" ref="N97:N132" si="18">+G97/E97</f>
        <v>1</v>
      </c>
    </row>
    <row r="98" spans="1:14" ht="30" x14ac:dyDescent="0.25">
      <c r="A98" s="28" t="str">
        <f>A97</f>
        <v>Pereira</v>
      </c>
      <c r="B98" s="40" t="str">
        <f t="shared" ref="B98" si="19">B97</f>
        <v>Penal para Adolescentes con Función de Conocimiento</v>
      </c>
      <c r="C98" s="40" t="s">
        <v>769</v>
      </c>
      <c r="D98" s="14">
        <v>6</v>
      </c>
      <c r="E98" s="14">
        <v>228</v>
      </c>
      <c r="F98" s="14">
        <v>38</v>
      </c>
      <c r="G98" s="14">
        <v>200</v>
      </c>
      <c r="H98" s="14">
        <v>33.333333333333336</v>
      </c>
      <c r="I98" s="15">
        <v>158</v>
      </c>
      <c r="J98" s="16">
        <v>17.833333333333332</v>
      </c>
      <c r="K98" s="16">
        <v>20.166666666666668</v>
      </c>
      <c r="L98" s="16">
        <v>15.499999999999998</v>
      </c>
      <c r="M98" s="16">
        <v>17.833333333333336</v>
      </c>
      <c r="N98" s="17">
        <f t="shared" si="18"/>
        <v>0.8771929824561403</v>
      </c>
    </row>
    <row r="99" spans="1:14" x14ac:dyDescent="0.25">
      <c r="A99" s="50" t="s">
        <v>1593</v>
      </c>
      <c r="B99" s="56"/>
      <c r="C99" s="56"/>
      <c r="D99" s="51"/>
      <c r="E99" s="51"/>
      <c r="F99" s="51">
        <v>37</v>
      </c>
      <c r="G99" s="51"/>
      <c r="H99" s="51">
        <v>35</v>
      </c>
      <c r="I99" s="52"/>
      <c r="J99" s="53">
        <v>17</v>
      </c>
      <c r="K99" s="53">
        <v>20</v>
      </c>
      <c r="L99" s="53">
        <v>17</v>
      </c>
      <c r="M99" s="53">
        <v>18</v>
      </c>
      <c r="N99" s="54"/>
    </row>
    <row r="100" spans="1:14" x14ac:dyDescent="0.25">
      <c r="A100" s="18" t="s">
        <v>150</v>
      </c>
      <c r="B100" s="57"/>
      <c r="C100" s="57"/>
      <c r="D100" s="19"/>
      <c r="E100" s="19">
        <v>448</v>
      </c>
      <c r="F100" s="19">
        <v>74.666666666666657</v>
      </c>
      <c r="G100" s="19">
        <v>420</v>
      </c>
      <c r="H100" s="19">
        <v>70</v>
      </c>
      <c r="I100" s="20">
        <v>289</v>
      </c>
      <c r="J100" s="21">
        <v>34.666666666666671</v>
      </c>
      <c r="K100" s="21">
        <v>40</v>
      </c>
      <c r="L100" s="21">
        <v>33.666666666666664</v>
      </c>
      <c r="M100" s="21">
        <v>36.333333333333343</v>
      </c>
      <c r="N100" s="23">
        <f t="shared" si="18"/>
        <v>0.9375</v>
      </c>
    </row>
    <row r="101" spans="1:14" ht="30" x14ac:dyDescent="0.25">
      <c r="A101" s="13" t="s">
        <v>151</v>
      </c>
      <c r="B101" s="61" t="s">
        <v>719</v>
      </c>
      <c r="C101" s="40" t="s">
        <v>770</v>
      </c>
      <c r="D101" s="14">
        <v>6</v>
      </c>
      <c r="E101" s="14">
        <v>201</v>
      </c>
      <c r="F101" s="14">
        <v>33.5</v>
      </c>
      <c r="G101" s="14">
        <v>203</v>
      </c>
      <c r="H101" s="14">
        <v>33.833333333333336</v>
      </c>
      <c r="I101" s="15">
        <v>71</v>
      </c>
      <c r="J101" s="16">
        <v>20.166666666666668</v>
      </c>
      <c r="K101" s="16">
        <v>13.333333333333334</v>
      </c>
      <c r="L101" s="16">
        <v>19.166666666666664</v>
      </c>
      <c r="M101" s="16">
        <v>14.666666666666668</v>
      </c>
      <c r="N101" s="17">
        <f t="shared" si="18"/>
        <v>1.0099502487562189</v>
      </c>
    </row>
    <row r="102" spans="1:14" ht="30" x14ac:dyDescent="0.25">
      <c r="A102" s="28" t="str">
        <f>A101</f>
        <v>Popayán</v>
      </c>
      <c r="B102" s="40" t="str">
        <f t="shared" ref="B102" si="20">B101</f>
        <v>Penal para Adolescentes con Función de Conocimiento</v>
      </c>
      <c r="C102" s="40" t="s">
        <v>771</v>
      </c>
      <c r="D102" s="14">
        <v>6</v>
      </c>
      <c r="E102" s="14">
        <v>215</v>
      </c>
      <c r="F102" s="14">
        <v>35.833333333333336</v>
      </c>
      <c r="G102" s="14">
        <v>200</v>
      </c>
      <c r="H102" s="14">
        <v>33.333333333333336</v>
      </c>
      <c r="I102" s="15">
        <v>33</v>
      </c>
      <c r="J102" s="16">
        <v>18.666666666666664</v>
      </c>
      <c r="K102" s="16">
        <v>17.166666666666664</v>
      </c>
      <c r="L102" s="16">
        <v>19.666666666666668</v>
      </c>
      <c r="M102" s="16">
        <v>13.666666666666668</v>
      </c>
      <c r="N102" s="17">
        <f t="shared" si="18"/>
        <v>0.93023255813953487</v>
      </c>
    </row>
    <row r="103" spans="1:14" x14ac:dyDescent="0.25">
      <c r="A103" s="50" t="s">
        <v>1593</v>
      </c>
      <c r="B103" s="56"/>
      <c r="C103" s="56"/>
      <c r="D103" s="51"/>
      <c r="E103" s="51"/>
      <c r="F103" s="51">
        <v>35</v>
      </c>
      <c r="G103" s="51"/>
      <c r="H103" s="51">
        <v>34</v>
      </c>
      <c r="I103" s="52"/>
      <c r="J103" s="53">
        <v>19</v>
      </c>
      <c r="K103" s="53">
        <v>15</v>
      </c>
      <c r="L103" s="53">
        <v>19</v>
      </c>
      <c r="M103" s="53">
        <v>14</v>
      </c>
      <c r="N103" s="54"/>
    </row>
    <row r="104" spans="1:14" x14ac:dyDescent="0.25">
      <c r="A104" s="18" t="s">
        <v>156</v>
      </c>
      <c r="B104" s="57"/>
      <c r="C104" s="57"/>
      <c r="D104" s="19"/>
      <c r="E104" s="19">
        <v>416</v>
      </c>
      <c r="F104" s="19">
        <v>69.333333333333343</v>
      </c>
      <c r="G104" s="19">
        <v>403</v>
      </c>
      <c r="H104" s="19">
        <v>67.166666666666671</v>
      </c>
      <c r="I104" s="20">
        <v>104</v>
      </c>
      <c r="J104" s="21">
        <v>38.833333333333329</v>
      </c>
      <c r="K104" s="21">
        <v>30.5</v>
      </c>
      <c r="L104" s="21">
        <v>38.833333333333329</v>
      </c>
      <c r="M104" s="21">
        <v>28.333333333333336</v>
      </c>
      <c r="N104" s="23">
        <f t="shared" si="18"/>
        <v>0.96875</v>
      </c>
    </row>
    <row r="105" spans="1:14" ht="30" x14ac:dyDescent="0.25">
      <c r="A105" s="13" t="s">
        <v>393</v>
      </c>
      <c r="B105" s="61" t="s">
        <v>719</v>
      </c>
      <c r="C105" s="40" t="s">
        <v>782</v>
      </c>
      <c r="D105" s="44" t="s">
        <v>204</v>
      </c>
      <c r="E105" s="44" t="s">
        <v>204</v>
      </c>
      <c r="F105" s="44" t="s">
        <v>204</v>
      </c>
      <c r="G105" s="44" t="s">
        <v>204</v>
      </c>
      <c r="H105" s="44" t="s">
        <v>204</v>
      </c>
      <c r="I105" s="44" t="s">
        <v>204</v>
      </c>
      <c r="J105" s="44" t="s">
        <v>204</v>
      </c>
      <c r="K105" s="44" t="s">
        <v>204</v>
      </c>
      <c r="L105" s="44" t="s">
        <v>204</v>
      </c>
      <c r="M105" s="44" t="s">
        <v>204</v>
      </c>
      <c r="N105" s="44" t="s">
        <v>204</v>
      </c>
    </row>
    <row r="106" spans="1:14" x14ac:dyDescent="0.25">
      <c r="A106" s="50" t="s">
        <v>1593</v>
      </c>
      <c r="B106" s="56"/>
      <c r="C106" s="56"/>
      <c r="D106" s="51"/>
      <c r="E106" s="51"/>
      <c r="F106" s="51"/>
      <c r="G106" s="51"/>
      <c r="H106" s="51"/>
      <c r="I106" s="52"/>
      <c r="J106" s="53"/>
      <c r="K106" s="53"/>
      <c r="L106" s="53"/>
      <c r="M106" s="53"/>
      <c r="N106" s="54"/>
    </row>
    <row r="107" spans="1:14" x14ac:dyDescent="0.25">
      <c r="A107" s="18" t="s">
        <v>397</v>
      </c>
      <c r="B107" s="57"/>
      <c r="C107" s="57"/>
      <c r="D107" s="19"/>
      <c r="E107" s="19" t="s">
        <v>204</v>
      </c>
      <c r="F107" s="19" t="s">
        <v>204</v>
      </c>
      <c r="G107" s="19" t="s">
        <v>204</v>
      </c>
      <c r="H107" s="19" t="s">
        <v>204</v>
      </c>
      <c r="I107" s="19" t="s">
        <v>204</v>
      </c>
      <c r="J107" s="19" t="s">
        <v>204</v>
      </c>
      <c r="K107" s="19" t="s">
        <v>204</v>
      </c>
      <c r="L107" s="19" t="s">
        <v>204</v>
      </c>
      <c r="M107" s="19" t="s">
        <v>204</v>
      </c>
      <c r="N107" s="19" t="s">
        <v>204</v>
      </c>
    </row>
    <row r="108" spans="1:14" ht="30" x14ac:dyDescent="0.25">
      <c r="A108" s="13" t="s">
        <v>157</v>
      </c>
      <c r="B108" s="61" t="s">
        <v>719</v>
      </c>
      <c r="C108" s="40" t="s">
        <v>783</v>
      </c>
      <c r="D108" s="44" t="s">
        <v>204</v>
      </c>
      <c r="E108" s="44" t="s">
        <v>204</v>
      </c>
      <c r="F108" s="44" t="s">
        <v>204</v>
      </c>
      <c r="G108" s="44" t="s">
        <v>204</v>
      </c>
      <c r="H108" s="44" t="s">
        <v>204</v>
      </c>
      <c r="I108" s="44" t="s">
        <v>204</v>
      </c>
      <c r="J108" s="44" t="s">
        <v>204</v>
      </c>
      <c r="K108" s="44" t="s">
        <v>204</v>
      </c>
      <c r="L108" s="44" t="s">
        <v>204</v>
      </c>
      <c r="M108" s="44" t="s">
        <v>204</v>
      </c>
      <c r="N108" s="44" t="s">
        <v>204</v>
      </c>
    </row>
    <row r="109" spans="1:14" x14ac:dyDescent="0.25">
      <c r="A109" s="50" t="s">
        <v>1593</v>
      </c>
      <c r="B109" s="56"/>
      <c r="C109" s="56"/>
      <c r="D109" s="51"/>
      <c r="E109" s="51"/>
      <c r="F109" s="51"/>
      <c r="G109" s="51"/>
      <c r="H109" s="51"/>
      <c r="I109" s="52"/>
      <c r="J109" s="53"/>
      <c r="K109" s="53"/>
      <c r="L109" s="53"/>
      <c r="M109" s="53"/>
      <c r="N109" s="54"/>
    </row>
    <row r="110" spans="1:14" x14ac:dyDescent="0.25">
      <c r="A110" s="18" t="s">
        <v>160</v>
      </c>
      <c r="B110" s="57"/>
      <c r="C110" s="57"/>
      <c r="D110" s="19"/>
      <c r="E110" s="19" t="s">
        <v>204</v>
      </c>
      <c r="F110" s="19" t="s">
        <v>204</v>
      </c>
      <c r="G110" s="19" t="s">
        <v>204</v>
      </c>
      <c r="H110" s="19" t="s">
        <v>204</v>
      </c>
      <c r="I110" s="19" t="s">
        <v>204</v>
      </c>
      <c r="J110" s="19" t="s">
        <v>204</v>
      </c>
      <c r="K110" s="19" t="s">
        <v>204</v>
      </c>
      <c r="L110" s="19" t="s">
        <v>204</v>
      </c>
      <c r="M110" s="19" t="s">
        <v>204</v>
      </c>
      <c r="N110" s="19" t="s">
        <v>204</v>
      </c>
    </row>
    <row r="111" spans="1:14" ht="30" x14ac:dyDescent="0.25">
      <c r="A111" s="13" t="s">
        <v>166</v>
      </c>
      <c r="B111" s="61" t="s">
        <v>719</v>
      </c>
      <c r="C111" s="40" t="s">
        <v>772</v>
      </c>
      <c r="D111" s="14">
        <v>6</v>
      </c>
      <c r="E111" s="14">
        <v>118</v>
      </c>
      <c r="F111" s="14">
        <v>19.666666666666668</v>
      </c>
      <c r="G111" s="14">
        <v>112</v>
      </c>
      <c r="H111" s="14">
        <v>18.666666666666668</v>
      </c>
      <c r="I111" s="15">
        <v>16</v>
      </c>
      <c r="J111" s="16">
        <v>1.8333333333333335</v>
      </c>
      <c r="K111" s="16">
        <v>17.833333333333332</v>
      </c>
      <c r="L111" s="16">
        <v>2.0000000000000004</v>
      </c>
      <c r="M111" s="16">
        <v>16.666666666666668</v>
      </c>
      <c r="N111" s="17">
        <f t="shared" si="18"/>
        <v>0.94915254237288138</v>
      </c>
    </row>
    <row r="112" spans="1:14" ht="30" x14ac:dyDescent="0.25">
      <c r="A112" s="28" t="str">
        <f>A111</f>
        <v>Santa Marta</v>
      </c>
      <c r="B112" s="40" t="str">
        <f t="shared" ref="B112" si="21">B111</f>
        <v>Penal para Adolescentes con Función de Conocimiento</v>
      </c>
      <c r="C112" s="40" t="s">
        <v>773</v>
      </c>
      <c r="D112" s="14">
        <v>6</v>
      </c>
      <c r="E112" s="14">
        <v>85</v>
      </c>
      <c r="F112" s="14">
        <v>14.166666666666666</v>
      </c>
      <c r="G112" s="14">
        <v>67</v>
      </c>
      <c r="H112" s="14">
        <v>11.166666666666666</v>
      </c>
      <c r="I112" s="15">
        <v>51</v>
      </c>
      <c r="J112" s="16">
        <v>4.833333333333333</v>
      </c>
      <c r="K112" s="16">
        <v>9.3333333333333339</v>
      </c>
      <c r="L112" s="16">
        <v>2.833333333333333</v>
      </c>
      <c r="M112" s="16">
        <v>8.3333333333333321</v>
      </c>
      <c r="N112" s="17">
        <f t="shared" si="18"/>
        <v>0.78823529411764703</v>
      </c>
    </row>
    <row r="113" spans="1:14" x14ac:dyDescent="0.25">
      <c r="A113" s="50" t="s">
        <v>1593</v>
      </c>
      <c r="B113" s="56"/>
      <c r="C113" s="56"/>
      <c r="D113" s="51"/>
      <c r="E113" s="51"/>
      <c r="F113" s="51">
        <v>17</v>
      </c>
      <c r="G113" s="51"/>
      <c r="H113" s="51">
        <v>15</v>
      </c>
      <c r="I113" s="52"/>
      <c r="J113" s="53">
        <v>3</v>
      </c>
      <c r="K113" s="53">
        <v>14</v>
      </c>
      <c r="L113" s="53">
        <v>2</v>
      </c>
      <c r="M113" s="53">
        <v>13</v>
      </c>
      <c r="N113" s="54"/>
    </row>
    <row r="114" spans="1:14" x14ac:dyDescent="0.25">
      <c r="A114" s="18" t="s">
        <v>170</v>
      </c>
      <c r="B114" s="57"/>
      <c r="C114" s="57"/>
      <c r="D114" s="19"/>
      <c r="E114" s="19">
        <v>203</v>
      </c>
      <c r="F114" s="19">
        <v>33.833333333333336</v>
      </c>
      <c r="G114" s="19">
        <v>179</v>
      </c>
      <c r="H114" s="19">
        <v>29.833333333333336</v>
      </c>
      <c r="I114" s="20">
        <v>67</v>
      </c>
      <c r="J114" s="21">
        <v>6.6666666666666661</v>
      </c>
      <c r="K114" s="21">
        <v>27.166666666666664</v>
      </c>
      <c r="L114" s="21">
        <v>4.8333333333333339</v>
      </c>
      <c r="M114" s="21">
        <v>25</v>
      </c>
      <c r="N114" s="23">
        <f t="shared" si="18"/>
        <v>0.88177339901477836</v>
      </c>
    </row>
    <row r="115" spans="1:14" ht="30" x14ac:dyDescent="0.25">
      <c r="A115" s="13" t="s">
        <v>171</v>
      </c>
      <c r="B115" s="61" t="s">
        <v>719</v>
      </c>
      <c r="C115" s="40" t="s">
        <v>774</v>
      </c>
      <c r="D115" s="14">
        <v>6</v>
      </c>
      <c r="E115" s="14">
        <v>84</v>
      </c>
      <c r="F115" s="14">
        <v>14</v>
      </c>
      <c r="G115" s="14">
        <v>83</v>
      </c>
      <c r="H115" s="14">
        <v>13.833333333333334</v>
      </c>
      <c r="I115" s="15">
        <v>52</v>
      </c>
      <c r="J115" s="16">
        <v>5.166666666666667</v>
      </c>
      <c r="K115" s="16">
        <v>8.8333333333333321</v>
      </c>
      <c r="L115" s="16">
        <v>6.8333333333333339</v>
      </c>
      <c r="M115" s="16">
        <v>7</v>
      </c>
      <c r="N115" s="17">
        <f t="shared" si="18"/>
        <v>0.98809523809523814</v>
      </c>
    </row>
    <row r="116" spans="1:14" x14ac:dyDescent="0.25">
      <c r="A116" s="50" t="s">
        <v>1593</v>
      </c>
      <c r="B116" s="56"/>
      <c r="C116" s="56"/>
      <c r="D116" s="51"/>
      <c r="E116" s="51"/>
      <c r="F116" s="51">
        <v>14</v>
      </c>
      <c r="G116" s="51"/>
      <c r="H116" s="51">
        <v>14</v>
      </c>
      <c r="I116" s="52"/>
      <c r="J116" s="53">
        <v>5</v>
      </c>
      <c r="K116" s="53">
        <v>9</v>
      </c>
      <c r="L116" s="53">
        <v>7</v>
      </c>
      <c r="M116" s="53">
        <v>7</v>
      </c>
      <c r="N116" s="54"/>
    </row>
    <row r="117" spans="1:14" x14ac:dyDescent="0.25">
      <c r="A117" s="18" t="s">
        <v>174</v>
      </c>
      <c r="B117" s="57"/>
      <c r="C117" s="57"/>
      <c r="D117" s="19"/>
      <c r="E117" s="19">
        <v>84</v>
      </c>
      <c r="F117" s="19">
        <v>14</v>
      </c>
      <c r="G117" s="19">
        <v>83</v>
      </c>
      <c r="H117" s="19">
        <v>13.833333333333334</v>
      </c>
      <c r="I117" s="20">
        <v>52</v>
      </c>
      <c r="J117" s="21">
        <v>5.166666666666667</v>
      </c>
      <c r="K117" s="21">
        <v>8.8333333333333321</v>
      </c>
      <c r="L117" s="21">
        <v>6.8333333333333339</v>
      </c>
      <c r="M117" s="21">
        <v>7</v>
      </c>
      <c r="N117" s="23">
        <f t="shared" si="18"/>
        <v>0.98809523809523814</v>
      </c>
    </row>
    <row r="118" spans="1:14" ht="30" x14ac:dyDescent="0.25">
      <c r="A118" s="13" t="s">
        <v>175</v>
      </c>
      <c r="B118" s="61" t="s">
        <v>719</v>
      </c>
      <c r="C118" s="40" t="s">
        <v>775</v>
      </c>
      <c r="D118" s="14">
        <v>6</v>
      </c>
      <c r="E118" s="14">
        <v>231</v>
      </c>
      <c r="F118" s="14">
        <v>38.5</v>
      </c>
      <c r="G118" s="14">
        <v>181</v>
      </c>
      <c r="H118" s="14">
        <v>30.166666666666668</v>
      </c>
      <c r="I118" s="15">
        <v>175</v>
      </c>
      <c r="J118" s="16">
        <v>25.999999999999996</v>
      </c>
      <c r="K118" s="16">
        <v>12.5</v>
      </c>
      <c r="L118" s="16">
        <v>19.833333333333332</v>
      </c>
      <c r="M118" s="16">
        <v>10.333333333333334</v>
      </c>
      <c r="N118" s="17">
        <f t="shared" si="18"/>
        <v>0.78354978354978355</v>
      </c>
    </row>
    <row r="119" spans="1:14" ht="30" x14ac:dyDescent="0.25">
      <c r="A119" s="28" t="str">
        <f>A118</f>
        <v>Tunja</v>
      </c>
      <c r="B119" s="40" t="str">
        <f t="shared" ref="B119" si="22">B118</f>
        <v>Penal para Adolescentes con Función de Conocimiento</v>
      </c>
      <c r="C119" s="40" t="s">
        <v>776</v>
      </c>
      <c r="D119" s="14">
        <v>6</v>
      </c>
      <c r="E119" s="14">
        <v>35</v>
      </c>
      <c r="F119" s="14">
        <v>5.833333333333333</v>
      </c>
      <c r="G119" s="14">
        <v>36</v>
      </c>
      <c r="H119" s="14">
        <v>6</v>
      </c>
      <c r="I119" s="15">
        <v>5</v>
      </c>
      <c r="J119" s="16">
        <v>3.166666666666667</v>
      </c>
      <c r="K119" s="16">
        <v>2.666666666666667</v>
      </c>
      <c r="L119" s="16">
        <v>3.833333333333333</v>
      </c>
      <c r="M119" s="16">
        <v>2.166666666666667</v>
      </c>
      <c r="N119" s="17">
        <f t="shared" si="18"/>
        <v>1.0285714285714285</v>
      </c>
    </row>
    <row r="120" spans="1:14" x14ac:dyDescent="0.25">
      <c r="A120" s="50" t="s">
        <v>1593</v>
      </c>
      <c r="B120" s="56"/>
      <c r="C120" s="56"/>
      <c r="D120" s="51"/>
      <c r="E120" s="51"/>
      <c r="F120" s="51">
        <v>22</v>
      </c>
      <c r="G120" s="51"/>
      <c r="H120" s="51">
        <v>18</v>
      </c>
      <c r="I120" s="52"/>
      <c r="J120" s="53">
        <v>15</v>
      </c>
      <c r="K120" s="53">
        <v>8</v>
      </c>
      <c r="L120" s="53">
        <v>12</v>
      </c>
      <c r="M120" s="53">
        <v>6</v>
      </c>
      <c r="N120" s="54"/>
    </row>
    <row r="121" spans="1:14" x14ac:dyDescent="0.25">
      <c r="A121" s="18" t="s">
        <v>180</v>
      </c>
      <c r="B121" s="57"/>
      <c r="C121" s="57"/>
      <c r="D121" s="19"/>
      <c r="E121" s="19">
        <v>266</v>
      </c>
      <c r="F121" s="19">
        <v>44.333333333333336</v>
      </c>
      <c r="G121" s="19">
        <v>217</v>
      </c>
      <c r="H121" s="19">
        <v>36.166666666666671</v>
      </c>
      <c r="I121" s="20">
        <v>180</v>
      </c>
      <c r="J121" s="21">
        <v>29.166666666666664</v>
      </c>
      <c r="K121" s="21">
        <v>15.166666666666668</v>
      </c>
      <c r="L121" s="21">
        <v>23.666666666666664</v>
      </c>
      <c r="M121" s="21">
        <v>12.5</v>
      </c>
      <c r="N121" s="23">
        <f t="shared" si="18"/>
        <v>0.81578947368421051</v>
      </c>
    </row>
    <row r="122" spans="1:14" ht="30" x14ac:dyDescent="0.25">
      <c r="A122" s="13" t="s">
        <v>181</v>
      </c>
      <c r="B122" s="61" t="s">
        <v>719</v>
      </c>
      <c r="C122" s="40" t="s">
        <v>777</v>
      </c>
      <c r="D122" s="14">
        <v>6</v>
      </c>
      <c r="E122" s="14">
        <v>256</v>
      </c>
      <c r="F122" s="14">
        <v>42.666666666666664</v>
      </c>
      <c r="G122" s="14">
        <v>208</v>
      </c>
      <c r="H122" s="14">
        <v>34.666666666666664</v>
      </c>
      <c r="I122" s="15">
        <v>166</v>
      </c>
      <c r="J122" s="16">
        <v>8.8333333333333339</v>
      </c>
      <c r="K122" s="16">
        <v>33.833333333333336</v>
      </c>
      <c r="L122" s="16">
        <v>8.5</v>
      </c>
      <c r="M122" s="16">
        <v>26.166666666666664</v>
      </c>
      <c r="N122" s="17">
        <f t="shared" si="18"/>
        <v>0.8125</v>
      </c>
    </row>
    <row r="123" spans="1:14" x14ac:dyDescent="0.25">
      <c r="A123" s="50" t="s">
        <v>1593</v>
      </c>
      <c r="B123" s="56"/>
      <c r="C123" s="56"/>
      <c r="D123" s="51"/>
      <c r="E123" s="51"/>
      <c r="F123" s="51">
        <v>43</v>
      </c>
      <c r="G123" s="51"/>
      <c r="H123" s="51">
        <v>35</v>
      </c>
      <c r="I123" s="52"/>
      <c r="J123" s="53">
        <v>9</v>
      </c>
      <c r="K123" s="53">
        <v>34</v>
      </c>
      <c r="L123" s="53">
        <v>9</v>
      </c>
      <c r="M123" s="53">
        <v>26</v>
      </c>
      <c r="N123" s="54"/>
    </row>
    <row r="124" spans="1:14" x14ac:dyDescent="0.25">
      <c r="A124" s="18" t="s">
        <v>185</v>
      </c>
      <c r="B124" s="57"/>
      <c r="C124" s="57"/>
      <c r="D124" s="19"/>
      <c r="E124" s="19">
        <v>256</v>
      </c>
      <c r="F124" s="19">
        <v>42.666666666666664</v>
      </c>
      <c r="G124" s="19">
        <v>208</v>
      </c>
      <c r="H124" s="19">
        <v>34.666666666666664</v>
      </c>
      <c r="I124" s="20">
        <v>166</v>
      </c>
      <c r="J124" s="21">
        <v>8.8333333333333339</v>
      </c>
      <c r="K124" s="21">
        <v>33.833333333333336</v>
      </c>
      <c r="L124" s="21">
        <v>8.5</v>
      </c>
      <c r="M124" s="21">
        <v>26.166666666666664</v>
      </c>
      <c r="N124" s="23">
        <f t="shared" si="18"/>
        <v>0.8125</v>
      </c>
    </row>
    <row r="125" spans="1:14" ht="30" x14ac:dyDescent="0.25">
      <c r="A125" s="13" t="s">
        <v>186</v>
      </c>
      <c r="B125" s="61" t="s">
        <v>719</v>
      </c>
      <c r="C125" s="40" t="s">
        <v>778</v>
      </c>
      <c r="D125" s="14">
        <v>6</v>
      </c>
      <c r="E125" s="14">
        <v>170</v>
      </c>
      <c r="F125" s="14">
        <v>28.333333333333332</v>
      </c>
      <c r="G125" s="14">
        <v>116</v>
      </c>
      <c r="H125" s="14">
        <v>19.333333333333332</v>
      </c>
      <c r="I125" s="15">
        <v>26</v>
      </c>
      <c r="J125" s="16">
        <v>8.3333333333333339</v>
      </c>
      <c r="K125" s="16">
        <v>20.000000000000004</v>
      </c>
      <c r="L125" s="16">
        <v>7.3333333333333348</v>
      </c>
      <c r="M125" s="16">
        <v>12</v>
      </c>
      <c r="N125" s="17">
        <f t="shared" si="18"/>
        <v>0.68235294117647061</v>
      </c>
    </row>
    <row r="126" spans="1:14" ht="30" x14ac:dyDescent="0.25">
      <c r="A126" s="28" t="str">
        <f t="shared" ref="A126:B126" si="23">A125</f>
        <v>Villavicencio</v>
      </c>
      <c r="B126" s="40" t="str">
        <f t="shared" si="23"/>
        <v>Penal para Adolescentes con Función de Conocimiento</v>
      </c>
      <c r="C126" s="40" t="s">
        <v>779</v>
      </c>
      <c r="D126" s="14">
        <v>6</v>
      </c>
      <c r="E126" s="14">
        <v>167</v>
      </c>
      <c r="F126" s="14">
        <v>27.833333333333332</v>
      </c>
      <c r="G126" s="14">
        <v>148</v>
      </c>
      <c r="H126" s="14">
        <v>24.666666666666668</v>
      </c>
      <c r="I126" s="15">
        <v>40</v>
      </c>
      <c r="J126" s="16">
        <v>7.6666666666666687</v>
      </c>
      <c r="K126" s="16">
        <v>20.166666666666664</v>
      </c>
      <c r="L126" s="16">
        <v>7.8333333333333339</v>
      </c>
      <c r="M126" s="16">
        <v>16.833333333333332</v>
      </c>
      <c r="N126" s="17">
        <f t="shared" si="18"/>
        <v>0.88622754491017963</v>
      </c>
    </row>
    <row r="127" spans="1:14" x14ac:dyDescent="0.25">
      <c r="A127" s="50" t="s">
        <v>1593</v>
      </c>
      <c r="B127" s="56"/>
      <c r="C127" s="56"/>
      <c r="D127" s="51"/>
      <c r="E127" s="51"/>
      <c r="F127" s="51">
        <v>28</v>
      </c>
      <c r="G127" s="51"/>
      <c r="H127" s="51">
        <v>22</v>
      </c>
      <c r="I127" s="52"/>
      <c r="J127" s="53">
        <v>8</v>
      </c>
      <c r="K127" s="53">
        <v>20</v>
      </c>
      <c r="L127" s="53">
        <v>8</v>
      </c>
      <c r="M127" s="53">
        <v>14</v>
      </c>
      <c r="N127" s="54"/>
    </row>
    <row r="128" spans="1:14" x14ac:dyDescent="0.25">
      <c r="A128" s="18" t="s">
        <v>190</v>
      </c>
      <c r="B128" s="58"/>
      <c r="C128" s="58"/>
      <c r="D128" s="19"/>
      <c r="E128" s="19">
        <v>337</v>
      </c>
      <c r="F128" s="19">
        <v>56.166666666666664</v>
      </c>
      <c r="G128" s="19">
        <v>264</v>
      </c>
      <c r="H128" s="19">
        <v>44</v>
      </c>
      <c r="I128" s="20">
        <v>66</v>
      </c>
      <c r="J128" s="21">
        <v>16.000000000000004</v>
      </c>
      <c r="K128" s="21">
        <v>40.166666666666671</v>
      </c>
      <c r="L128" s="21">
        <v>15.166666666666668</v>
      </c>
      <c r="M128" s="21">
        <v>28.833333333333332</v>
      </c>
      <c r="N128" s="23">
        <f t="shared" si="18"/>
        <v>0.78338278931750738</v>
      </c>
    </row>
    <row r="129" spans="1:14" ht="30" x14ac:dyDescent="0.25">
      <c r="A129" s="13" t="s">
        <v>441</v>
      </c>
      <c r="B129" s="61" t="s">
        <v>719</v>
      </c>
      <c r="C129" s="40" t="s">
        <v>784</v>
      </c>
      <c r="D129" s="44" t="s">
        <v>204</v>
      </c>
      <c r="E129" s="44" t="s">
        <v>204</v>
      </c>
      <c r="F129" s="44" t="s">
        <v>204</v>
      </c>
      <c r="G129" s="44" t="s">
        <v>204</v>
      </c>
      <c r="H129" s="44" t="s">
        <v>204</v>
      </c>
      <c r="I129" s="44" t="s">
        <v>204</v>
      </c>
      <c r="J129" s="44" t="s">
        <v>204</v>
      </c>
      <c r="K129" s="44" t="s">
        <v>204</v>
      </c>
      <c r="L129" s="44" t="s">
        <v>204</v>
      </c>
      <c r="M129" s="44" t="s">
        <v>204</v>
      </c>
      <c r="N129" s="44" t="s">
        <v>204</v>
      </c>
    </row>
    <row r="130" spans="1:14" x14ac:dyDescent="0.25">
      <c r="A130" s="50" t="s">
        <v>1593</v>
      </c>
      <c r="B130" s="56"/>
      <c r="C130" s="56"/>
      <c r="D130" s="51"/>
      <c r="E130" s="51"/>
      <c r="F130" s="51"/>
      <c r="G130" s="51"/>
      <c r="H130" s="51"/>
      <c r="I130" s="52"/>
      <c r="J130" s="53"/>
      <c r="K130" s="53"/>
      <c r="L130" s="53"/>
      <c r="M130" s="53"/>
      <c r="N130" s="54"/>
    </row>
    <row r="131" spans="1:14" x14ac:dyDescent="0.25">
      <c r="A131" s="18" t="s">
        <v>445</v>
      </c>
      <c r="B131" s="58"/>
      <c r="C131" s="57"/>
      <c r="D131" s="19" t="s">
        <v>204</v>
      </c>
      <c r="E131" s="19" t="s">
        <v>204</v>
      </c>
      <c r="F131" s="19" t="s">
        <v>204</v>
      </c>
      <c r="G131" s="19" t="s">
        <v>204</v>
      </c>
      <c r="H131" s="19" t="s">
        <v>204</v>
      </c>
      <c r="I131" s="19" t="s">
        <v>204</v>
      </c>
      <c r="J131" s="19" t="s">
        <v>204</v>
      </c>
      <c r="K131" s="19" t="s">
        <v>204</v>
      </c>
      <c r="L131" s="19" t="s">
        <v>204</v>
      </c>
      <c r="M131" s="19" t="s">
        <v>204</v>
      </c>
      <c r="N131" s="19" t="s">
        <v>204</v>
      </c>
    </row>
    <row r="132" spans="1:14" x14ac:dyDescent="0.25">
      <c r="A132" s="24" t="s">
        <v>191</v>
      </c>
      <c r="B132" s="59"/>
      <c r="C132" s="59"/>
      <c r="D132" s="25"/>
      <c r="E132" s="25">
        <v>12252</v>
      </c>
      <c r="F132" s="25">
        <v>2155.3333333333335</v>
      </c>
      <c r="G132" s="25">
        <v>10412</v>
      </c>
      <c r="H132" s="25">
        <v>1836.0000000000002</v>
      </c>
      <c r="I132" s="26">
        <v>7631</v>
      </c>
      <c r="J132" s="25">
        <v>1083.1666666666667</v>
      </c>
      <c r="K132" s="25">
        <v>1072.1666666666667</v>
      </c>
      <c r="L132" s="25">
        <v>942.99999999999989</v>
      </c>
      <c r="M132" s="25">
        <v>893.00000000000023</v>
      </c>
      <c r="N132" s="27">
        <f t="shared" si="18"/>
        <v>0.84982043747959513</v>
      </c>
    </row>
    <row r="133" spans="1:14" x14ac:dyDescent="0.25">
      <c r="A133" s="24" t="s">
        <v>1595</v>
      </c>
      <c r="B133" s="59"/>
      <c r="C133" s="59"/>
      <c r="D133" s="25"/>
      <c r="E133" s="25"/>
      <c r="F133" s="25"/>
      <c r="G133" s="25"/>
      <c r="H133" s="25"/>
      <c r="I133" s="26"/>
      <c r="J133" s="25">
        <f>+AVERAGE(J130,J127,J123,J120,J116,J113,J109,J106,J103,J99,J95,J92,J88,J85,J82,J73,J69,J65,J62,J55,J51,J47,J40,J34,J24,J20,J16)</f>
        <v>14.458333333333334</v>
      </c>
      <c r="K133" s="25">
        <f t="shared" ref="K133:M133" si="24">+AVERAGE(K130,K127,K123,K120,K116,K113,K109,K106,K103,K99,K95,K92,K88,K85,K82,K73,K69,K65,K62,K55,K51,K47,K40,K34,K24,K20,K16)</f>
        <v>19.333333333333332</v>
      </c>
      <c r="L133" s="25">
        <f t="shared" si="24"/>
        <v>13.458333333333334</v>
      </c>
      <c r="M133" s="25">
        <f t="shared" si="24"/>
        <v>16.208333333333332</v>
      </c>
    </row>
  </sheetData>
  <mergeCells count="5">
    <mergeCell ref="A12:N12"/>
    <mergeCell ref="L13:M13"/>
    <mergeCell ref="J13:K13"/>
    <mergeCell ref="D3:H3"/>
    <mergeCell ref="D2:H2"/>
  </mergeCells>
  <pageMargins left="0.70866141732283472" right="0.70866141732283472" top="0.74803149606299213" bottom="0.74803149606299213" header="0.31496062992125984" footer="0.31496062992125984"/>
  <pageSetup paperSize="123" scale="59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7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14.7109375" customWidth="1"/>
    <col min="2" max="2" width="26.28515625" style="55" customWidth="1"/>
    <col min="3" max="3" width="46.42578125" style="55" customWidth="1"/>
    <col min="4" max="4" width="10.140625" customWidth="1"/>
    <col min="7" max="7" width="10.28515625" customWidth="1"/>
    <col min="9" max="9" width="10.85546875" customWidth="1"/>
    <col min="10" max="10" width="8.85546875" customWidth="1"/>
    <col min="12" max="12" width="8.5703125" customWidth="1"/>
  </cols>
  <sheetData>
    <row r="1" spans="1:14" x14ac:dyDescent="0.25">
      <c r="A1" s="1"/>
      <c r="B1" s="2"/>
      <c r="C1" s="2"/>
      <c r="D1" s="4"/>
    </row>
    <row r="2" spans="1:14" ht="15" customHeight="1" x14ac:dyDescent="0.25">
      <c r="D2" s="180" t="s">
        <v>0</v>
      </c>
      <c r="E2" s="180"/>
      <c r="F2" s="180"/>
      <c r="G2" s="180"/>
      <c r="H2" s="180"/>
    </row>
    <row r="3" spans="1:14" x14ac:dyDescent="0.25">
      <c r="D3" s="179" t="s">
        <v>1</v>
      </c>
      <c r="E3" s="179"/>
      <c r="F3" s="179"/>
      <c r="G3" s="179"/>
      <c r="H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785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54.75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45.75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201</v>
      </c>
      <c r="K13" s="182"/>
      <c r="L13" s="181" t="s">
        <v>781</v>
      </c>
      <c r="M13" s="182"/>
      <c r="N13" s="131"/>
    </row>
    <row r="14" spans="1:14" ht="54" customHeight="1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627</v>
      </c>
      <c r="F14" s="134" t="s">
        <v>197</v>
      </c>
      <c r="G14" s="134" t="s">
        <v>231</v>
      </c>
      <c r="H14" s="134" t="s">
        <v>202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37" t="s">
        <v>194</v>
      </c>
    </row>
    <row r="15" spans="1:14" ht="26.25" x14ac:dyDescent="0.25">
      <c r="A15" s="78" t="s">
        <v>11</v>
      </c>
      <c r="B15" s="79" t="s">
        <v>786</v>
      </c>
      <c r="C15" s="81" t="s">
        <v>787</v>
      </c>
      <c r="D15" s="82">
        <v>6</v>
      </c>
      <c r="E15" s="82">
        <v>831</v>
      </c>
      <c r="F15" s="82">
        <v>138.5</v>
      </c>
      <c r="G15" s="82">
        <v>504</v>
      </c>
      <c r="H15" s="82">
        <v>84</v>
      </c>
      <c r="I15" s="83">
        <v>4487</v>
      </c>
      <c r="J15" s="84">
        <v>138.49999999999997</v>
      </c>
      <c r="K15" s="84"/>
      <c r="L15" s="84">
        <v>84.000000000000014</v>
      </c>
      <c r="M15" s="84"/>
      <c r="N15" s="85">
        <f>+G15/E15</f>
        <v>0.60649819494584833</v>
      </c>
    </row>
    <row r="16" spans="1:14" ht="26.25" x14ac:dyDescent="0.25">
      <c r="A16" s="80" t="str">
        <f t="shared" ref="A16:A19" si="0">A15</f>
        <v>Antioquia</v>
      </c>
      <c r="B16" s="81" t="str">
        <f t="shared" ref="B16:B19" si="1">B15</f>
        <v>Ejecución de Penas y Medidas de Seguridad</v>
      </c>
      <c r="C16" s="81" t="s">
        <v>788</v>
      </c>
      <c r="D16" s="82">
        <v>6</v>
      </c>
      <c r="E16" s="82">
        <v>603</v>
      </c>
      <c r="F16" s="82">
        <v>100.5</v>
      </c>
      <c r="G16" s="82">
        <v>2438</v>
      </c>
      <c r="H16" s="82">
        <v>406.33333333333331</v>
      </c>
      <c r="I16" s="83">
        <v>2832</v>
      </c>
      <c r="J16" s="84">
        <v>100.50000000000001</v>
      </c>
      <c r="K16" s="84"/>
      <c r="L16" s="84">
        <v>406.33333333333337</v>
      </c>
      <c r="M16" s="84"/>
      <c r="N16" s="85">
        <f t="shared" ref="N16:N86" si="2">+G16/E16</f>
        <v>4.0431177446102815</v>
      </c>
    </row>
    <row r="17" spans="1:14" ht="26.25" x14ac:dyDescent="0.25">
      <c r="A17" s="80" t="str">
        <f t="shared" si="0"/>
        <v>Antioquia</v>
      </c>
      <c r="B17" s="81" t="str">
        <f t="shared" si="1"/>
        <v>Ejecución de Penas y Medidas de Seguridad</v>
      </c>
      <c r="C17" s="81" t="s">
        <v>789</v>
      </c>
      <c r="D17" s="82">
        <v>6</v>
      </c>
      <c r="E17" s="82">
        <v>703</v>
      </c>
      <c r="F17" s="82">
        <v>117.16666666666667</v>
      </c>
      <c r="G17" s="82">
        <v>257</v>
      </c>
      <c r="H17" s="82">
        <v>42.833333333333336</v>
      </c>
      <c r="I17" s="83">
        <v>2569</v>
      </c>
      <c r="J17" s="84">
        <v>117.16666666666666</v>
      </c>
      <c r="K17" s="84"/>
      <c r="L17" s="84">
        <v>42.833333333333329</v>
      </c>
      <c r="M17" s="84"/>
      <c r="N17" s="85">
        <f t="shared" si="2"/>
        <v>0.3655761024182077</v>
      </c>
    </row>
    <row r="18" spans="1:14" ht="26.25" x14ac:dyDescent="0.25">
      <c r="A18" s="80" t="str">
        <f t="shared" si="0"/>
        <v>Antioquia</v>
      </c>
      <c r="B18" s="81" t="str">
        <f t="shared" si="1"/>
        <v>Ejecución de Penas y Medidas de Seguridad</v>
      </c>
      <c r="C18" s="81" t="s">
        <v>790</v>
      </c>
      <c r="D18" s="82">
        <v>6</v>
      </c>
      <c r="E18" s="82">
        <v>663</v>
      </c>
      <c r="F18" s="82">
        <v>110.5</v>
      </c>
      <c r="G18" s="82">
        <v>264</v>
      </c>
      <c r="H18" s="82">
        <v>44</v>
      </c>
      <c r="I18" s="83">
        <v>2957</v>
      </c>
      <c r="J18" s="84">
        <v>110.5</v>
      </c>
      <c r="K18" s="84"/>
      <c r="L18" s="84">
        <v>44</v>
      </c>
      <c r="M18" s="84"/>
      <c r="N18" s="85">
        <f t="shared" si="2"/>
        <v>0.39819004524886875</v>
      </c>
    </row>
    <row r="19" spans="1:14" ht="26.25" x14ac:dyDescent="0.25">
      <c r="A19" s="80" t="str">
        <f t="shared" si="0"/>
        <v>Antioquia</v>
      </c>
      <c r="B19" s="81" t="str">
        <f t="shared" si="1"/>
        <v>Ejecución de Penas y Medidas de Seguridad</v>
      </c>
      <c r="C19" s="81" t="s">
        <v>791</v>
      </c>
      <c r="D19" s="82">
        <v>6</v>
      </c>
      <c r="E19" s="82">
        <v>269</v>
      </c>
      <c r="F19" s="82">
        <v>44.833333333333336</v>
      </c>
      <c r="G19" s="82">
        <v>60</v>
      </c>
      <c r="H19" s="82">
        <v>10</v>
      </c>
      <c r="I19" s="83">
        <v>1849</v>
      </c>
      <c r="J19" s="84">
        <v>44.833333333333336</v>
      </c>
      <c r="K19" s="84"/>
      <c r="L19" s="84">
        <v>10</v>
      </c>
      <c r="M19" s="84"/>
      <c r="N19" s="85">
        <f t="shared" si="2"/>
        <v>0.22304832713754646</v>
      </c>
    </row>
    <row r="20" spans="1:14" x14ac:dyDescent="0.25">
      <c r="A20" s="86" t="s">
        <v>1593</v>
      </c>
      <c r="B20" s="87"/>
      <c r="C20" s="87"/>
      <c r="D20" s="88"/>
      <c r="E20" s="88"/>
      <c r="F20" s="88">
        <v>102</v>
      </c>
      <c r="G20" s="88"/>
      <c r="H20" s="88">
        <v>117</v>
      </c>
      <c r="I20" s="89"/>
      <c r="J20" s="90">
        <v>102</v>
      </c>
      <c r="K20" s="90"/>
      <c r="L20" s="90">
        <v>117</v>
      </c>
      <c r="M20" s="90"/>
      <c r="N20" s="91"/>
    </row>
    <row r="21" spans="1:14" x14ac:dyDescent="0.25">
      <c r="A21" s="92" t="s">
        <v>19</v>
      </c>
      <c r="B21" s="93"/>
      <c r="C21" s="93"/>
      <c r="D21" s="95"/>
      <c r="E21" s="95">
        <v>3069</v>
      </c>
      <c r="F21" s="95">
        <v>511.5</v>
      </c>
      <c r="G21" s="95">
        <v>3523</v>
      </c>
      <c r="H21" s="95">
        <v>587.16666666666663</v>
      </c>
      <c r="I21" s="96">
        <v>14694</v>
      </c>
      <c r="J21" s="97">
        <v>511.49999999999994</v>
      </c>
      <c r="K21" s="97"/>
      <c r="L21" s="97">
        <v>587.16666666666674</v>
      </c>
      <c r="M21" s="97"/>
      <c r="N21" s="98">
        <f t="shared" si="2"/>
        <v>1.1479309221244705</v>
      </c>
    </row>
    <row r="22" spans="1:14" ht="26.25" x14ac:dyDescent="0.25">
      <c r="A22" s="78" t="s">
        <v>258</v>
      </c>
      <c r="B22" s="79" t="s">
        <v>786</v>
      </c>
      <c r="C22" s="81" t="s">
        <v>792</v>
      </c>
      <c r="D22" s="82">
        <v>6</v>
      </c>
      <c r="E22" s="82">
        <v>245</v>
      </c>
      <c r="F22" s="82">
        <v>40.833333333333336</v>
      </c>
      <c r="G22" s="82">
        <v>136</v>
      </c>
      <c r="H22" s="82">
        <v>22.666666666666668</v>
      </c>
      <c r="I22" s="83">
        <v>2251</v>
      </c>
      <c r="J22" s="84">
        <v>38.500000000000007</v>
      </c>
      <c r="K22" s="84">
        <v>2.3333333333333335</v>
      </c>
      <c r="L22" s="84">
        <v>19.666666666666668</v>
      </c>
      <c r="M22" s="84">
        <v>3</v>
      </c>
      <c r="N22" s="85">
        <f t="shared" si="2"/>
        <v>0.55510204081632653</v>
      </c>
    </row>
    <row r="23" spans="1:14" x14ac:dyDescent="0.25">
      <c r="A23" s="86" t="s">
        <v>1593</v>
      </c>
      <c r="B23" s="87"/>
      <c r="C23" s="87"/>
      <c r="D23" s="88"/>
      <c r="E23" s="88"/>
      <c r="F23" s="88">
        <v>41</v>
      </c>
      <c r="G23" s="88"/>
      <c r="H23" s="88">
        <v>23</v>
      </c>
      <c r="I23" s="89"/>
      <c r="J23" s="90">
        <v>39</v>
      </c>
      <c r="K23" s="90">
        <v>2</v>
      </c>
      <c r="L23" s="90">
        <v>20</v>
      </c>
      <c r="M23" s="90">
        <v>3</v>
      </c>
      <c r="N23" s="91"/>
    </row>
    <row r="24" spans="1:14" x14ac:dyDescent="0.25">
      <c r="A24" s="92" t="s">
        <v>262</v>
      </c>
      <c r="B24" s="93"/>
      <c r="C24" s="93"/>
      <c r="D24" s="95"/>
      <c r="E24" s="95">
        <v>245</v>
      </c>
      <c r="F24" s="95">
        <v>40.833333333333336</v>
      </c>
      <c r="G24" s="95">
        <v>136</v>
      </c>
      <c r="H24" s="95">
        <v>22.666666666666668</v>
      </c>
      <c r="I24" s="96">
        <v>2251</v>
      </c>
      <c r="J24" s="97">
        <v>38.500000000000007</v>
      </c>
      <c r="K24" s="97">
        <v>2.3333333333333335</v>
      </c>
      <c r="L24" s="97">
        <v>19.666666666666668</v>
      </c>
      <c r="M24" s="97">
        <v>3</v>
      </c>
      <c r="N24" s="98">
        <f t="shared" si="2"/>
        <v>0.55510204081632653</v>
      </c>
    </row>
    <row r="25" spans="1:14" ht="26.25" x14ac:dyDescent="0.25">
      <c r="A25" s="78" t="s">
        <v>20</v>
      </c>
      <c r="B25" s="79" t="s">
        <v>786</v>
      </c>
      <c r="C25" s="81" t="s">
        <v>793</v>
      </c>
      <c r="D25" s="82">
        <v>6</v>
      </c>
      <c r="E25" s="82">
        <v>277</v>
      </c>
      <c r="F25" s="82">
        <v>46.166666666666664</v>
      </c>
      <c r="G25" s="82">
        <v>297</v>
      </c>
      <c r="H25" s="82">
        <v>49.5</v>
      </c>
      <c r="I25" s="83">
        <v>1469</v>
      </c>
      <c r="J25" s="84">
        <v>40.5</v>
      </c>
      <c r="K25" s="84">
        <v>5.666666666666667</v>
      </c>
      <c r="L25" s="84">
        <v>44.5</v>
      </c>
      <c r="M25" s="84">
        <v>5</v>
      </c>
      <c r="N25" s="85">
        <f t="shared" si="2"/>
        <v>1.0722021660649819</v>
      </c>
    </row>
    <row r="26" spans="1:14" ht="26.25" x14ac:dyDescent="0.25">
      <c r="A26" s="80" t="str">
        <f t="shared" ref="A26:A27" si="3">A25</f>
        <v>Armenia</v>
      </c>
      <c r="B26" s="81" t="str">
        <f t="shared" ref="B26:B27" si="4">B25</f>
        <v>Ejecución de Penas y Medidas de Seguridad</v>
      </c>
      <c r="C26" s="81" t="s">
        <v>794</v>
      </c>
      <c r="D26" s="82">
        <v>6</v>
      </c>
      <c r="E26" s="82">
        <v>225</v>
      </c>
      <c r="F26" s="82">
        <v>37.5</v>
      </c>
      <c r="G26" s="82">
        <v>467</v>
      </c>
      <c r="H26" s="82">
        <v>77.833333333333329</v>
      </c>
      <c r="I26" s="83">
        <v>1439</v>
      </c>
      <c r="J26" s="84">
        <v>31.166666666666671</v>
      </c>
      <c r="K26" s="84">
        <v>6.333333333333333</v>
      </c>
      <c r="L26" s="84">
        <v>71.5</v>
      </c>
      <c r="M26" s="84">
        <v>6.3333333333333348</v>
      </c>
      <c r="N26" s="85">
        <f t="shared" si="2"/>
        <v>2.0755555555555554</v>
      </c>
    </row>
    <row r="27" spans="1:14" ht="26.25" x14ac:dyDescent="0.25">
      <c r="A27" s="80" t="str">
        <f t="shared" si="3"/>
        <v>Armenia</v>
      </c>
      <c r="B27" s="81" t="str">
        <f t="shared" si="4"/>
        <v>Ejecución de Penas y Medidas de Seguridad</v>
      </c>
      <c r="C27" s="81" t="s">
        <v>795</v>
      </c>
      <c r="D27" s="82">
        <v>6</v>
      </c>
      <c r="E27" s="82">
        <v>362</v>
      </c>
      <c r="F27" s="82">
        <v>60.333333333333336</v>
      </c>
      <c r="G27" s="82">
        <v>132</v>
      </c>
      <c r="H27" s="82">
        <v>22</v>
      </c>
      <c r="I27" s="83">
        <v>1272</v>
      </c>
      <c r="J27" s="84">
        <v>54.833333333333343</v>
      </c>
      <c r="K27" s="84">
        <v>5.5</v>
      </c>
      <c r="L27" s="84">
        <v>16.333333333333336</v>
      </c>
      <c r="M27" s="84">
        <v>5.666666666666667</v>
      </c>
      <c r="N27" s="85">
        <f t="shared" si="2"/>
        <v>0.36464088397790057</v>
      </c>
    </row>
    <row r="28" spans="1:14" x14ac:dyDescent="0.25">
      <c r="A28" s="86" t="s">
        <v>1593</v>
      </c>
      <c r="B28" s="87"/>
      <c r="C28" s="87"/>
      <c r="D28" s="88"/>
      <c r="E28" s="88"/>
      <c r="F28" s="88">
        <v>48</v>
      </c>
      <c r="G28" s="88"/>
      <c r="H28" s="88">
        <v>50</v>
      </c>
      <c r="I28" s="89"/>
      <c r="J28" s="90">
        <v>42</v>
      </c>
      <c r="K28" s="90">
        <v>6</v>
      </c>
      <c r="L28" s="90">
        <v>44</v>
      </c>
      <c r="M28" s="90">
        <v>6</v>
      </c>
      <c r="N28" s="91"/>
    </row>
    <row r="29" spans="1:14" x14ac:dyDescent="0.25">
      <c r="A29" s="92" t="s">
        <v>23</v>
      </c>
      <c r="B29" s="93"/>
      <c r="C29" s="93"/>
      <c r="D29" s="95"/>
      <c r="E29" s="95">
        <v>864</v>
      </c>
      <c r="F29" s="95">
        <v>144</v>
      </c>
      <c r="G29" s="95">
        <v>896</v>
      </c>
      <c r="H29" s="95">
        <v>149.33333333333331</v>
      </c>
      <c r="I29" s="96">
        <v>4180</v>
      </c>
      <c r="J29" s="97">
        <v>126.50000000000001</v>
      </c>
      <c r="K29" s="97">
        <v>17.5</v>
      </c>
      <c r="L29" s="97">
        <v>132.33333333333334</v>
      </c>
      <c r="M29" s="97">
        <v>17.000000000000004</v>
      </c>
      <c r="N29" s="98">
        <f t="shared" si="2"/>
        <v>1.037037037037037</v>
      </c>
    </row>
    <row r="30" spans="1:14" ht="26.25" x14ac:dyDescent="0.25">
      <c r="A30" s="78" t="s">
        <v>24</v>
      </c>
      <c r="B30" s="79" t="s">
        <v>786</v>
      </c>
      <c r="C30" s="81" t="s">
        <v>796</v>
      </c>
      <c r="D30" s="82">
        <v>3</v>
      </c>
      <c r="E30" s="82">
        <v>11</v>
      </c>
      <c r="F30" s="82">
        <v>3.6666666666666665</v>
      </c>
      <c r="G30" s="82">
        <v>24</v>
      </c>
      <c r="H30" s="82">
        <v>8</v>
      </c>
      <c r="I30" s="83">
        <v>3434</v>
      </c>
      <c r="J30" s="84">
        <v>3.6666666666666665</v>
      </c>
      <c r="K30" s="84"/>
      <c r="L30" s="84">
        <v>8</v>
      </c>
      <c r="M30" s="84"/>
      <c r="N30" s="85">
        <f t="shared" si="2"/>
        <v>2.1818181818181817</v>
      </c>
    </row>
    <row r="31" spans="1:14" ht="26.25" x14ac:dyDescent="0.25">
      <c r="A31" s="80" t="str">
        <f t="shared" ref="A31:A35" si="5">A30</f>
        <v>Barranquilla</v>
      </c>
      <c r="B31" s="81" t="str">
        <f t="shared" ref="B31:B35" si="6">B30</f>
        <v>Ejecución de Penas y Medidas de Seguridad</v>
      </c>
      <c r="C31" s="81" t="s">
        <v>797</v>
      </c>
      <c r="D31" s="82">
        <v>6</v>
      </c>
      <c r="E31" s="82">
        <v>11</v>
      </c>
      <c r="F31" s="82">
        <v>1.8333333333333333</v>
      </c>
      <c r="G31" s="82">
        <v>39</v>
      </c>
      <c r="H31" s="82">
        <v>6.5</v>
      </c>
      <c r="I31" s="83">
        <v>3153</v>
      </c>
      <c r="J31" s="84">
        <v>1.833333333333333</v>
      </c>
      <c r="K31" s="84"/>
      <c r="L31" s="84">
        <v>6.5000000000000009</v>
      </c>
      <c r="M31" s="84"/>
      <c r="N31" s="85">
        <f t="shared" si="2"/>
        <v>3.5454545454545454</v>
      </c>
    </row>
    <row r="32" spans="1:14" ht="26.25" x14ac:dyDescent="0.25">
      <c r="A32" s="80" t="str">
        <f t="shared" si="5"/>
        <v>Barranquilla</v>
      </c>
      <c r="B32" s="81" t="str">
        <f t="shared" si="6"/>
        <v>Ejecución de Penas y Medidas de Seguridad</v>
      </c>
      <c r="C32" s="81" t="s">
        <v>798</v>
      </c>
      <c r="D32" s="82">
        <v>3</v>
      </c>
      <c r="E32" s="82">
        <v>41</v>
      </c>
      <c r="F32" s="82">
        <v>13.666666666666666</v>
      </c>
      <c r="G32" s="82">
        <v>16</v>
      </c>
      <c r="H32" s="82">
        <v>5.333333333333333</v>
      </c>
      <c r="I32" s="83">
        <v>2073</v>
      </c>
      <c r="J32" s="84">
        <v>13.666666666666668</v>
      </c>
      <c r="K32" s="84"/>
      <c r="L32" s="84">
        <v>5.333333333333333</v>
      </c>
      <c r="M32" s="84"/>
      <c r="N32" s="85">
        <f t="shared" si="2"/>
        <v>0.3902439024390244</v>
      </c>
    </row>
    <row r="33" spans="1:14" ht="26.25" x14ac:dyDescent="0.25">
      <c r="A33" s="80" t="str">
        <f t="shared" si="5"/>
        <v>Barranquilla</v>
      </c>
      <c r="B33" s="81" t="str">
        <f t="shared" si="6"/>
        <v>Ejecución de Penas y Medidas de Seguridad</v>
      </c>
      <c r="C33" s="81" t="s">
        <v>799</v>
      </c>
      <c r="D33" s="82">
        <v>6</v>
      </c>
      <c r="E33" s="82">
        <v>474</v>
      </c>
      <c r="F33" s="82">
        <v>79</v>
      </c>
      <c r="G33" s="82">
        <v>520</v>
      </c>
      <c r="H33" s="82">
        <v>86.666666666666671</v>
      </c>
      <c r="I33" s="83">
        <v>950</v>
      </c>
      <c r="J33" s="84">
        <v>79</v>
      </c>
      <c r="K33" s="84"/>
      <c r="L33" s="84">
        <v>86.666666666666657</v>
      </c>
      <c r="M33" s="84"/>
      <c r="N33" s="85">
        <f t="shared" si="2"/>
        <v>1.0970464135021096</v>
      </c>
    </row>
    <row r="34" spans="1:14" ht="26.25" x14ac:dyDescent="0.25">
      <c r="A34" s="80" t="str">
        <f t="shared" si="5"/>
        <v>Barranquilla</v>
      </c>
      <c r="B34" s="81" t="str">
        <f t="shared" si="6"/>
        <v>Ejecución de Penas y Medidas de Seguridad</v>
      </c>
      <c r="C34" s="81" t="s">
        <v>800</v>
      </c>
      <c r="D34" s="82">
        <v>3</v>
      </c>
      <c r="E34" s="82">
        <v>242</v>
      </c>
      <c r="F34" s="82">
        <v>80.666666666666671</v>
      </c>
      <c r="G34" s="82">
        <v>74</v>
      </c>
      <c r="H34" s="82">
        <v>24.666666666666668</v>
      </c>
      <c r="I34" s="83">
        <v>1932</v>
      </c>
      <c r="J34" s="84">
        <v>80.666666666666671</v>
      </c>
      <c r="K34" s="84"/>
      <c r="L34" s="84">
        <v>24.666666666666668</v>
      </c>
      <c r="M34" s="84"/>
      <c r="N34" s="85">
        <f t="shared" si="2"/>
        <v>0.30578512396694213</v>
      </c>
    </row>
    <row r="35" spans="1:14" ht="26.25" x14ac:dyDescent="0.25">
      <c r="A35" s="80" t="str">
        <f t="shared" si="5"/>
        <v>Barranquilla</v>
      </c>
      <c r="B35" s="81" t="str">
        <f t="shared" si="6"/>
        <v>Ejecución de Penas y Medidas de Seguridad</v>
      </c>
      <c r="C35" s="81" t="s">
        <v>801</v>
      </c>
      <c r="D35" s="82">
        <v>6</v>
      </c>
      <c r="E35" s="82">
        <v>506</v>
      </c>
      <c r="F35" s="82">
        <v>84.333333333333329</v>
      </c>
      <c r="G35" s="82">
        <v>31</v>
      </c>
      <c r="H35" s="82">
        <v>5.166666666666667</v>
      </c>
      <c r="I35" s="83">
        <v>2042</v>
      </c>
      <c r="J35" s="84">
        <v>81.333333333333329</v>
      </c>
      <c r="K35" s="84">
        <v>2.9999999999999996</v>
      </c>
      <c r="L35" s="84">
        <v>3.833333333333333</v>
      </c>
      <c r="M35" s="84">
        <v>1.3333333333333333</v>
      </c>
      <c r="N35" s="85">
        <f t="shared" si="2"/>
        <v>6.1264822134387352E-2</v>
      </c>
    </row>
    <row r="36" spans="1:14" x14ac:dyDescent="0.25">
      <c r="A36" s="86" t="s">
        <v>1593</v>
      </c>
      <c r="B36" s="87"/>
      <c r="C36" s="87"/>
      <c r="D36" s="88"/>
      <c r="E36" s="88"/>
      <c r="F36" s="88">
        <v>44</v>
      </c>
      <c r="G36" s="88"/>
      <c r="H36" s="88">
        <v>23</v>
      </c>
      <c r="I36" s="89"/>
      <c r="J36" s="90">
        <v>43</v>
      </c>
      <c r="K36" s="90">
        <v>3</v>
      </c>
      <c r="L36" s="90">
        <v>23</v>
      </c>
      <c r="M36" s="90">
        <v>1</v>
      </c>
      <c r="N36" s="91"/>
    </row>
    <row r="37" spans="1:14" x14ac:dyDescent="0.25">
      <c r="A37" s="92" t="s">
        <v>27</v>
      </c>
      <c r="B37" s="93"/>
      <c r="C37" s="93"/>
      <c r="D37" s="95"/>
      <c r="E37" s="95">
        <v>1285</v>
      </c>
      <c r="F37" s="95">
        <v>263.16666666666663</v>
      </c>
      <c r="G37" s="95">
        <v>704</v>
      </c>
      <c r="H37" s="95">
        <v>136.33333333333331</v>
      </c>
      <c r="I37" s="96">
        <v>13584</v>
      </c>
      <c r="J37" s="97">
        <v>260.16666666666669</v>
      </c>
      <c r="K37" s="97">
        <v>2.9999999999999996</v>
      </c>
      <c r="L37" s="97">
        <v>135</v>
      </c>
      <c r="M37" s="97">
        <v>1.3333333333333333</v>
      </c>
      <c r="N37" s="98">
        <f t="shared" si="2"/>
        <v>0.54785992217898838</v>
      </c>
    </row>
    <row r="38" spans="1:14" ht="26.25" x14ac:dyDescent="0.25">
      <c r="A38" s="78" t="s">
        <v>28</v>
      </c>
      <c r="B38" s="79" t="s">
        <v>786</v>
      </c>
      <c r="C38" s="81" t="s">
        <v>802</v>
      </c>
      <c r="D38" s="82">
        <v>6</v>
      </c>
      <c r="E38" s="82">
        <v>264</v>
      </c>
      <c r="F38" s="82">
        <v>44</v>
      </c>
      <c r="G38" s="82">
        <v>197</v>
      </c>
      <c r="H38" s="82">
        <v>32.833333333333336</v>
      </c>
      <c r="I38" s="83">
        <v>1166</v>
      </c>
      <c r="J38" s="84">
        <v>34.833333333333336</v>
      </c>
      <c r="K38" s="84">
        <v>9.1666666666666661</v>
      </c>
      <c r="L38" s="84">
        <v>26.166666666666668</v>
      </c>
      <c r="M38" s="84">
        <v>6.6666666666666661</v>
      </c>
      <c r="N38" s="85">
        <f t="shared" si="2"/>
        <v>0.74621212121212122</v>
      </c>
    </row>
    <row r="39" spans="1:14" ht="26.25" x14ac:dyDescent="0.25">
      <c r="A39" s="80" t="str">
        <f t="shared" ref="A39:A66" si="7">A38</f>
        <v>Bogotá</v>
      </c>
      <c r="B39" s="81" t="str">
        <f t="shared" ref="B39:B66" si="8">B38</f>
        <v>Ejecución de Penas y Medidas de Seguridad</v>
      </c>
      <c r="C39" s="81" t="s">
        <v>803</v>
      </c>
      <c r="D39" s="82">
        <v>6</v>
      </c>
      <c r="E39" s="82">
        <v>282</v>
      </c>
      <c r="F39" s="82">
        <v>47</v>
      </c>
      <c r="G39" s="82">
        <v>200</v>
      </c>
      <c r="H39" s="82">
        <v>33.333333333333336</v>
      </c>
      <c r="I39" s="83">
        <v>1968</v>
      </c>
      <c r="J39" s="84">
        <v>34.333333333333329</v>
      </c>
      <c r="K39" s="84">
        <v>12.666666666666668</v>
      </c>
      <c r="L39" s="84">
        <v>21.666666666666668</v>
      </c>
      <c r="M39" s="84">
        <v>11.666666666666666</v>
      </c>
      <c r="N39" s="85">
        <f t="shared" si="2"/>
        <v>0.70921985815602839</v>
      </c>
    </row>
    <row r="40" spans="1:14" ht="26.25" x14ac:dyDescent="0.25">
      <c r="A40" s="80" t="str">
        <f t="shared" si="7"/>
        <v>Bogotá</v>
      </c>
      <c r="B40" s="81" t="str">
        <f t="shared" si="8"/>
        <v>Ejecución de Penas y Medidas de Seguridad</v>
      </c>
      <c r="C40" s="81" t="s">
        <v>804</v>
      </c>
      <c r="D40" s="82">
        <v>6</v>
      </c>
      <c r="E40" s="82">
        <v>389</v>
      </c>
      <c r="F40" s="82">
        <v>64.833333333333329</v>
      </c>
      <c r="G40" s="82">
        <v>225</v>
      </c>
      <c r="H40" s="82">
        <v>37.5</v>
      </c>
      <c r="I40" s="83">
        <v>1952</v>
      </c>
      <c r="J40" s="84">
        <v>53</v>
      </c>
      <c r="K40" s="84">
        <v>11.833333333333334</v>
      </c>
      <c r="L40" s="84">
        <v>26.166666666666668</v>
      </c>
      <c r="M40" s="84">
        <v>11.333333333333332</v>
      </c>
      <c r="N40" s="85">
        <f t="shared" si="2"/>
        <v>0.57840616966580982</v>
      </c>
    </row>
    <row r="41" spans="1:14" ht="26.25" x14ac:dyDescent="0.25">
      <c r="A41" s="80" t="str">
        <f t="shared" si="7"/>
        <v>Bogotá</v>
      </c>
      <c r="B41" s="81" t="str">
        <f t="shared" si="8"/>
        <v>Ejecución de Penas y Medidas de Seguridad</v>
      </c>
      <c r="C41" s="81" t="s">
        <v>805</v>
      </c>
      <c r="D41" s="82">
        <v>3</v>
      </c>
      <c r="E41" s="82">
        <v>112</v>
      </c>
      <c r="F41" s="82">
        <v>37.333333333333336</v>
      </c>
      <c r="G41" s="82">
        <v>78</v>
      </c>
      <c r="H41" s="82">
        <v>26</v>
      </c>
      <c r="I41" s="83">
        <v>2073</v>
      </c>
      <c r="J41" s="84">
        <v>24.333333333333336</v>
      </c>
      <c r="K41" s="84">
        <v>13</v>
      </c>
      <c r="L41" s="84">
        <v>10.000000000000002</v>
      </c>
      <c r="M41" s="84">
        <v>16</v>
      </c>
      <c r="N41" s="85">
        <f t="shared" si="2"/>
        <v>0.6964285714285714</v>
      </c>
    </row>
    <row r="42" spans="1:14" ht="26.25" x14ac:dyDescent="0.25">
      <c r="A42" s="80" t="str">
        <f t="shared" si="7"/>
        <v>Bogotá</v>
      </c>
      <c r="B42" s="81" t="str">
        <f t="shared" si="8"/>
        <v>Ejecución de Penas y Medidas de Seguridad</v>
      </c>
      <c r="C42" s="81" t="s">
        <v>806</v>
      </c>
      <c r="D42" s="82">
        <v>6</v>
      </c>
      <c r="E42" s="82">
        <v>626</v>
      </c>
      <c r="F42" s="82">
        <v>104.33333333333333</v>
      </c>
      <c r="G42" s="82">
        <v>439</v>
      </c>
      <c r="H42" s="82">
        <v>73.166666666666671</v>
      </c>
      <c r="I42" s="83">
        <v>2023</v>
      </c>
      <c r="J42" s="84">
        <v>89.000000000000014</v>
      </c>
      <c r="K42" s="84">
        <v>15.333333333333334</v>
      </c>
      <c r="L42" s="84">
        <v>59.499999999999993</v>
      </c>
      <c r="M42" s="84">
        <v>13.666666666666666</v>
      </c>
      <c r="N42" s="85">
        <f t="shared" si="2"/>
        <v>0.70127795527156545</v>
      </c>
    </row>
    <row r="43" spans="1:14" ht="26.25" x14ac:dyDescent="0.25">
      <c r="A43" s="80" t="str">
        <f t="shared" si="7"/>
        <v>Bogotá</v>
      </c>
      <c r="B43" s="81" t="str">
        <f t="shared" si="8"/>
        <v>Ejecución de Penas y Medidas de Seguridad</v>
      </c>
      <c r="C43" s="81" t="s">
        <v>807</v>
      </c>
      <c r="D43" s="82">
        <v>6</v>
      </c>
      <c r="E43" s="82">
        <v>269</v>
      </c>
      <c r="F43" s="82">
        <v>44.833333333333336</v>
      </c>
      <c r="G43" s="82">
        <v>143</v>
      </c>
      <c r="H43" s="82">
        <v>23.833333333333332</v>
      </c>
      <c r="I43" s="83">
        <v>1040</v>
      </c>
      <c r="J43" s="84">
        <v>31.833333333333339</v>
      </c>
      <c r="K43" s="84">
        <v>12.999999999999998</v>
      </c>
      <c r="L43" s="84">
        <v>12.999999999999998</v>
      </c>
      <c r="M43" s="84">
        <v>10.833333333333332</v>
      </c>
      <c r="N43" s="85">
        <f t="shared" si="2"/>
        <v>0.53159851301115246</v>
      </c>
    </row>
    <row r="44" spans="1:14" ht="26.25" x14ac:dyDescent="0.25">
      <c r="A44" s="80" t="str">
        <f t="shared" si="7"/>
        <v>Bogotá</v>
      </c>
      <c r="B44" s="81" t="str">
        <f t="shared" si="8"/>
        <v>Ejecución de Penas y Medidas de Seguridad</v>
      </c>
      <c r="C44" s="81" t="s">
        <v>808</v>
      </c>
      <c r="D44" s="82">
        <v>6</v>
      </c>
      <c r="E44" s="82">
        <v>277</v>
      </c>
      <c r="F44" s="82">
        <v>46.166666666666664</v>
      </c>
      <c r="G44" s="82">
        <v>280</v>
      </c>
      <c r="H44" s="82">
        <v>46.666666666666664</v>
      </c>
      <c r="I44" s="83">
        <v>1505</v>
      </c>
      <c r="J44" s="84">
        <v>33.999999999999993</v>
      </c>
      <c r="K44" s="84">
        <v>12.166666666666668</v>
      </c>
      <c r="L44" s="84">
        <v>34.666666666666671</v>
      </c>
      <c r="M44" s="84">
        <v>12</v>
      </c>
      <c r="N44" s="85">
        <f t="shared" si="2"/>
        <v>1.0108303249097472</v>
      </c>
    </row>
    <row r="45" spans="1:14" ht="26.25" x14ac:dyDescent="0.25">
      <c r="A45" s="80" t="str">
        <f t="shared" si="7"/>
        <v>Bogotá</v>
      </c>
      <c r="B45" s="81" t="str">
        <f t="shared" si="8"/>
        <v>Ejecución de Penas y Medidas de Seguridad</v>
      </c>
      <c r="C45" s="81" t="s">
        <v>809</v>
      </c>
      <c r="D45" s="82">
        <v>6</v>
      </c>
      <c r="E45" s="82">
        <v>267</v>
      </c>
      <c r="F45" s="82">
        <v>44.5</v>
      </c>
      <c r="G45" s="82">
        <v>540</v>
      </c>
      <c r="H45" s="82">
        <v>90</v>
      </c>
      <c r="I45" s="83">
        <v>989</v>
      </c>
      <c r="J45" s="84">
        <v>31.5</v>
      </c>
      <c r="K45" s="84">
        <v>13</v>
      </c>
      <c r="L45" s="84">
        <v>78</v>
      </c>
      <c r="M45" s="84">
        <v>12</v>
      </c>
      <c r="N45" s="85">
        <f t="shared" si="2"/>
        <v>2.0224719101123596</v>
      </c>
    </row>
    <row r="46" spans="1:14" ht="26.25" x14ac:dyDescent="0.25">
      <c r="A46" s="80" t="str">
        <f t="shared" si="7"/>
        <v>Bogotá</v>
      </c>
      <c r="B46" s="81" t="str">
        <f t="shared" si="8"/>
        <v>Ejecución de Penas y Medidas de Seguridad</v>
      </c>
      <c r="C46" s="81" t="s">
        <v>810</v>
      </c>
      <c r="D46" s="82">
        <v>6</v>
      </c>
      <c r="E46" s="82">
        <v>284</v>
      </c>
      <c r="F46" s="82">
        <v>47.333333333333336</v>
      </c>
      <c r="G46" s="82">
        <v>144</v>
      </c>
      <c r="H46" s="82">
        <v>24</v>
      </c>
      <c r="I46" s="83">
        <v>3207</v>
      </c>
      <c r="J46" s="84">
        <v>34.666666666666671</v>
      </c>
      <c r="K46" s="84">
        <v>12.666666666666666</v>
      </c>
      <c r="L46" s="84">
        <v>12.166666666666668</v>
      </c>
      <c r="M46" s="84">
        <v>11.833333333333332</v>
      </c>
      <c r="N46" s="85">
        <f t="shared" si="2"/>
        <v>0.50704225352112675</v>
      </c>
    </row>
    <row r="47" spans="1:14" ht="26.25" x14ac:dyDescent="0.25">
      <c r="A47" s="80" t="str">
        <f t="shared" si="7"/>
        <v>Bogotá</v>
      </c>
      <c r="B47" s="81" t="str">
        <f t="shared" si="8"/>
        <v>Ejecución de Penas y Medidas de Seguridad</v>
      </c>
      <c r="C47" s="81" t="s">
        <v>811</v>
      </c>
      <c r="D47" s="82">
        <v>6</v>
      </c>
      <c r="E47" s="82">
        <v>598</v>
      </c>
      <c r="F47" s="82">
        <v>99.666666666666671</v>
      </c>
      <c r="G47" s="82">
        <v>320</v>
      </c>
      <c r="H47" s="82">
        <v>53.333333333333336</v>
      </c>
      <c r="I47" s="83">
        <v>1338</v>
      </c>
      <c r="J47" s="84">
        <v>83.666666666666657</v>
      </c>
      <c r="K47" s="84">
        <v>15.999999999999998</v>
      </c>
      <c r="L47" s="84">
        <v>43.333333333333329</v>
      </c>
      <c r="M47" s="84">
        <v>10</v>
      </c>
      <c r="N47" s="85">
        <f t="shared" si="2"/>
        <v>0.53511705685618727</v>
      </c>
    </row>
    <row r="48" spans="1:14" ht="26.25" x14ac:dyDescent="0.25">
      <c r="A48" s="80" t="str">
        <f t="shared" si="7"/>
        <v>Bogotá</v>
      </c>
      <c r="B48" s="81" t="str">
        <f t="shared" si="8"/>
        <v>Ejecución de Penas y Medidas de Seguridad</v>
      </c>
      <c r="C48" s="81" t="s">
        <v>812</v>
      </c>
      <c r="D48" s="82">
        <v>6</v>
      </c>
      <c r="E48" s="82">
        <v>284</v>
      </c>
      <c r="F48" s="82">
        <v>47.333333333333336</v>
      </c>
      <c r="G48" s="82">
        <v>228</v>
      </c>
      <c r="H48" s="82">
        <v>38</v>
      </c>
      <c r="I48" s="83">
        <v>1930</v>
      </c>
      <c r="J48" s="84">
        <v>34.833333333333329</v>
      </c>
      <c r="K48" s="84">
        <v>12.499999999999998</v>
      </c>
      <c r="L48" s="84">
        <v>32.833333333333329</v>
      </c>
      <c r="M48" s="84">
        <v>5.166666666666667</v>
      </c>
      <c r="N48" s="85">
        <f t="shared" si="2"/>
        <v>0.80281690140845074</v>
      </c>
    </row>
    <row r="49" spans="1:14" ht="26.25" x14ac:dyDescent="0.25">
      <c r="A49" s="80" t="str">
        <f t="shared" si="7"/>
        <v>Bogotá</v>
      </c>
      <c r="B49" s="81" t="str">
        <f t="shared" si="8"/>
        <v>Ejecución de Penas y Medidas de Seguridad</v>
      </c>
      <c r="C49" s="81" t="s">
        <v>813</v>
      </c>
      <c r="D49" s="82">
        <v>3</v>
      </c>
      <c r="E49" s="82">
        <v>191</v>
      </c>
      <c r="F49" s="82">
        <v>63.666666666666664</v>
      </c>
      <c r="G49" s="82">
        <v>133</v>
      </c>
      <c r="H49" s="82">
        <v>44.333333333333336</v>
      </c>
      <c r="I49" s="83">
        <v>1891</v>
      </c>
      <c r="J49" s="84">
        <v>47.666666666666671</v>
      </c>
      <c r="K49" s="84">
        <v>16</v>
      </c>
      <c r="L49" s="84">
        <v>28.333333333333332</v>
      </c>
      <c r="M49" s="84">
        <v>16</v>
      </c>
      <c r="N49" s="85">
        <f t="shared" si="2"/>
        <v>0.69633507853403143</v>
      </c>
    </row>
    <row r="50" spans="1:14" ht="26.25" x14ac:dyDescent="0.25">
      <c r="A50" s="80" t="str">
        <f t="shared" si="7"/>
        <v>Bogotá</v>
      </c>
      <c r="B50" s="81" t="str">
        <f t="shared" si="8"/>
        <v>Ejecución de Penas y Medidas de Seguridad</v>
      </c>
      <c r="C50" s="81" t="s">
        <v>814</v>
      </c>
      <c r="D50" s="82">
        <v>6</v>
      </c>
      <c r="E50" s="82">
        <v>320</v>
      </c>
      <c r="F50" s="82">
        <v>53.333333333333336</v>
      </c>
      <c r="G50" s="82">
        <v>322</v>
      </c>
      <c r="H50" s="82">
        <v>53.666666666666664</v>
      </c>
      <c r="I50" s="83">
        <v>2049</v>
      </c>
      <c r="J50" s="84">
        <v>39.000000000000007</v>
      </c>
      <c r="K50" s="84">
        <v>14.333333333333334</v>
      </c>
      <c r="L50" s="84">
        <v>38.499999999999993</v>
      </c>
      <c r="M50" s="84">
        <v>15.166666666666668</v>
      </c>
      <c r="N50" s="85">
        <f t="shared" si="2"/>
        <v>1.0062500000000001</v>
      </c>
    </row>
    <row r="51" spans="1:14" ht="26.25" x14ac:dyDescent="0.25">
      <c r="A51" s="80" t="str">
        <f t="shared" si="7"/>
        <v>Bogotá</v>
      </c>
      <c r="B51" s="81" t="str">
        <f t="shared" si="8"/>
        <v>Ejecución de Penas y Medidas de Seguridad</v>
      </c>
      <c r="C51" s="81" t="s">
        <v>815</v>
      </c>
      <c r="D51" s="82">
        <v>6</v>
      </c>
      <c r="E51" s="82">
        <v>274</v>
      </c>
      <c r="F51" s="82">
        <v>45.666666666666664</v>
      </c>
      <c r="G51" s="82">
        <v>140</v>
      </c>
      <c r="H51" s="82">
        <v>23.333333333333332</v>
      </c>
      <c r="I51" s="83">
        <v>2008</v>
      </c>
      <c r="J51" s="84">
        <v>33.166666666666671</v>
      </c>
      <c r="K51" s="84">
        <v>12.5</v>
      </c>
      <c r="L51" s="84">
        <v>9.6666666666666643</v>
      </c>
      <c r="M51" s="84">
        <v>13.666666666666666</v>
      </c>
      <c r="N51" s="85">
        <f t="shared" si="2"/>
        <v>0.51094890510948909</v>
      </c>
    </row>
    <row r="52" spans="1:14" ht="26.25" x14ac:dyDescent="0.25">
      <c r="A52" s="80" t="str">
        <f t="shared" si="7"/>
        <v>Bogotá</v>
      </c>
      <c r="B52" s="81" t="str">
        <f t="shared" si="8"/>
        <v>Ejecución de Penas y Medidas de Seguridad</v>
      </c>
      <c r="C52" s="81" t="s">
        <v>816</v>
      </c>
      <c r="D52" s="82">
        <v>6</v>
      </c>
      <c r="E52" s="82">
        <v>233</v>
      </c>
      <c r="F52" s="82">
        <v>38.833333333333336</v>
      </c>
      <c r="G52" s="82">
        <v>286</v>
      </c>
      <c r="H52" s="82">
        <v>47.666666666666664</v>
      </c>
      <c r="I52" s="83">
        <v>1878</v>
      </c>
      <c r="J52" s="84">
        <v>26</v>
      </c>
      <c r="K52" s="84">
        <v>12.833333333333334</v>
      </c>
      <c r="L52" s="84">
        <v>36.166666666666671</v>
      </c>
      <c r="M52" s="84">
        <v>11.5</v>
      </c>
      <c r="N52" s="85">
        <f t="shared" si="2"/>
        <v>1.2274678111587982</v>
      </c>
    </row>
    <row r="53" spans="1:14" ht="26.25" x14ac:dyDescent="0.25">
      <c r="A53" s="80" t="str">
        <f t="shared" si="7"/>
        <v>Bogotá</v>
      </c>
      <c r="B53" s="81" t="str">
        <f t="shared" si="8"/>
        <v>Ejecución de Penas y Medidas de Seguridad</v>
      </c>
      <c r="C53" s="81" t="s">
        <v>817</v>
      </c>
      <c r="D53" s="82">
        <v>6</v>
      </c>
      <c r="E53" s="82">
        <v>246</v>
      </c>
      <c r="F53" s="82">
        <v>41</v>
      </c>
      <c r="G53" s="82">
        <v>198</v>
      </c>
      <c r="H53" s="82">
        <v>33</v>
      </c>
      <c r="I53" s="83">
        <v>1985</v>
      </c>
      <c r="J53" s="84">
        <v>34.166666666666671</v>
      </c>
      <c r="K53" s="84">
        <v>6.8333333333333339</v>
      </c>
      <c r="L53" s="84">
        <v>26</v>
      </c>
      <c r="M53" s="84">
        <v>7.0000000000000009</v>
      </c>
      <c r="N53" s="85">
        <f t="shared" si="2"/>
        <v>0.80487804878048785</v>
      </c>
    </row>
    <row r="54" spans="1:14" ht="26.25" x14ac:dyDescent="0.25">
      <c r="A54" s="80" t="str">
        <f t="shared" si="7"/>
        <v>Bogotá</v>
      </c>
      <c r="B54" s="81" t="str">
        <f t="shared" si="8"/>
        <v>Ejecución de Penas y Medidas de Seguridad</v>
      </c>
      <c r="C54" s="81" t="s">
        <v>818</v>
      </c>
      <c r="D54" s="82">
        <v>6</v>
      </c>
      <c r="E54" s="82">
        <v>280</v>
      </c>
      <c r="F54" s="82">
        <v>46.666666666666664</v>
      </c>
      <c r="G54" s="82">
        <v>281</v>
      </c>
      <c r="H54" s="82">
        <v>46.833333333333336</v>
      </c>
      <c r="I54" s="83">
        <v>1507</v>
      </c>
      <c r="J54" s="84">
        <v>38</v>
      </c>
      <c r="K54" s="84">
        <v>8.6666666666666679</v>
      </c>
      <c r="L54" s="84">
        <v>43.000000000000007</v>
      </c>
      <c r="M54" s="84">
        <v>3.833333333333333</v>
      </c>
      <c r="N54" s="85">
        <f t="shared" si="2"/>
        <v>1.0035714285714286</v>
      </c>
    </row>
    <row r="55" spans="1:14" ht="26.25" x14ac:dyDescent="0.25">
      <c r="A55" s="80" t="str">
        <f t="shared" si="7"/>
        <v>Bogotá</v>
      </c>
      <c r="B55" s="81" t="str">
        <f t="shared" si="8"/>
        <v>Ejecución de Penas y Medidas de Seguridad</v>
      </c>
      <c r="C55" s="81" t="s">
        <v>819</v>
      </c>
      <c r="D55" s="82">
        <v>6</v>
      </c>
      <c r="E55" s="82">
        <v>327</v>
      </c>
      <c r="F55" s="82">
        <v>54.5</v>
      </c>
      <c r="G55" s="82">
        <v>283</v>
      </c>
      <c r="H55" s="82">
        <v>47.166666666666664</v>
      </c>
      <c r="I55" s="83">
        <v>1727</v>
      </c>
      <c r="J55" s="84">
        <v>43.833333333333336</v>
      </c>
      <c r="K55" s="84">
        <v>10.666666666666666</v>
      </c>
      <c r="L55" s="84">
        <v>38.333333333333329</v>
      </c>
      <c r="M55" s="84">
        <v>8.8333333333333339</v>
      </c>
      <c r="N55" s="85">
        <f t="shared" si="2"/>
        <v>0.86544342507645255</v>
      </c>
    </row>
    <row r="56" spans="1:14" ht="26.25" x14ac:dyDescent="0.25">
      <c r="A56" s="80" t="str">
        <f t="shared" si="7"/>
        <v>Bogotá</v>
      </c>
      <c r="B56" s="81" t="str">
        <f t="shared" si="8"/>
        <v>Ejecución de Penas y Medidas de Seguridad</v>
      </c>
      <c r="C56" s="81" t="s">
        <v>820</v>
      </c>
      <c r="D56" s="82">
        <v>6</v>
      </c>
      <c r="E56" s="82">
        <v>176</v>
      </c>
      <c r="F56" s="82">
        <v>29.333333333333332</v>
      </c>
      <c r="G56" s="82">
        <v>128</v>
      </c>
      <c r="H56" s="82">
        <v>21.333333333333332</v>
      </c>
      <c r="I56" s="83">
        <v>1899</v>
      </c>
      <c r="J56" s="84">
        <v>19.833333333333336</v>
      </c>
      <c r="K56" s="84">
        <v>9.5</v>
      </c>
      <c r="L56" s="84">
        <v>12.666666666666668</v>
      </c>
      <c r="M56" s="84">
        <v>8.6666666666666661</v>
      </c>
      <c r="N56" s="85">
        <f t="shared" si="2"/>
        <v>0.72727272727272729</v>
      </c>
    </row>
    <row r="57" spans="1:14" ht="26.25" x14ac:dyDescent="0.25">
      <c r="A57" s="80" t="str">
        <f t="shared" si="7"/>
        <v>Bogotá</v>
      </c>
      <c r="B57" s="81" t="str">
        <f t="shared" si="8"/>
        <v>Ejecución de Penas y Medidas de Seguridad</v>
      </c>
      <c r="C57" s="81" t="s">
        <v>821</v>
      </c>
      <c r="D57" s="82">
        <v>3</v>
      </c>
      <c r="E57" s="82">
        <v>100</v>
      </c>
      <c r="F57" s="82">
        <v>33.333333333333336</v>
      </c>
      <c r="G57" s="82">
        <v>59</v>
      </c>
      <c r="H57" s="82">
        <v>19.666666666666668</v>
      </c>
      <c r="I57" s="83">
        <v>733</v>
      </c>
      <c r="J57" s="84">
        <v>22.000000000000004</v>
      </c>
      <c r="K57" s="84">
        <v>11.333333333333334</v>
      </c>
      <c r="L57" s="84">
        <v>9.6666666666666679</v>
      </c>
      <c r="M57" s="84">
        <v>10</v>
      </c>
      <c r="N57" s="85">
        <f t="shared" si="2"/>
        <v>0.59</v>
      </c>
    </row>
    <row r="58" spans="1:14" ht="26.25" x14ac:dyDescent="0.25">
      <c r="A58" s="80" t="str">
        <f t="shared" si="7"/>
        <v>Bogotá</v>
      </c>
      <c r="B58" s="81" t="str">
        <f t="shared" si="8"/>
        <v>Ejecución de Penas y Medidas de Seguridad</v>
      </c>
      <c r="C58" s="81" t="s">
        <v>822</v>
      </c>
      <c r="D58" s="82">
        <v>6</v>
      </c>
      <c r="E58" s="82">
        <v>214</v>
      </c>
      <c r="F58" s="82">
        <v>35.666666666666664</v>
      </c>
      <c r="G58" s="82">
        <v>173</v>
      </c>
      <c r="H58" s="82">
        <v>28.833333333333332</v>
      </c>
      <c r="I58" s="83">
        <v>1102</v>
      </c>
      <c r="J58" s="84">
        <v>26.500000000000004</v>
      </c>
      <c r="K58" s="84">
        <v>9.1666666666666661</v>
      </c>
      <c r="L58" s="84">
        <v>21.999999999999996</v>
      </c>
      <c r="M58" s="84">
        <v>6.8333333333333339</v>
      </c>
      <c r="N58" s="85">
        <f t="shared" si="2"/>
        <v>0.80841121495327106</v>
      </c>
    </row>
    <row r="59" spans="1:14" ht="26.25" x14ac:dyDescent="0.25">
      <c r="A59" s="80" t="str">
        <f t="shared" si="7"/>
        <v>Bogotá</v>
      </c>
      <c r="B59" s="81" t="str">
        <f t="shared" si="8"/>
        <v>Ejecución de Penas y Medidas de Seguridad</v>
      </c>
      <c r="C59" s="81" t="s">
        <v>823</v>
      </c>
      <c r="D59" s="82">
        <v>6</v>
      </c>
      <c r="E59" s="82">
        <v>236</v>
      </c>
      <c r="F59" s="82">
        <v>39.333333333333336</v>
      </c>
      <c r="G59" s="82">
        <v>268</v>
      </c>
      <c r="H59" s="82">
        <v>44.666666666666664</v>
      </c>
      <c r="I59" s="83">
        <v>1717</v>
      </c>
      <c r="J59" s="84">
        <v>31.333333333333332</v>
      </c>
      <c r="K59" s="84">
        <v>8</v>
      </c>
      <c r="L59" s="84">
        <v>39.5</v>
      </c>
      <c r="M59" s="84">
        <v>5.1666666666666661</v>
      </c>
      <c r="N59" s="85">
        <f t="shared" si="2"/>
        <v>1.1355932203389831</v>
      </c>
    </row>
    <row r="60" spans="1:14" ht="26.25" x14ac:dyDescent="0.25">
      <c r="A60" s="80" t="str">
        <f t="shared" si="7"/>
        <v>Bogotá</v>
      </c>
      <c r="B60" s="81" t="str">
        <f t="shared" si="8"/>
        <v>Ejecución de Penas y Medidas de Seguridad</v>
      </c>
      <c r="C60" s="81" t="s">
        <v>824</v>
      </c>
      <c r="D60" s="82">
        <v>6</v>
      </c>
      <c r="E60" s="82">
        <v>265</v>
      </c>
      <c r="F60" s="82">
        <v>44.166666666666664</v>
      </c>
      <c r="G60" s="82">
        <v>248</v>
      </c>
      <c r="H60" s="82">
        <v>41.333333333333336</v>
      </c>
      <c r="I60" s="83">
        <v>1897</v>
      </c>
      <c r="J60" s="84">
        <v>36.333333333333336</v>
      </c>
      <c r="K60" s="84">
        <v>7.8333333333333339</v>
      </c>
      <c r="L60" s="84">
        <v>33.5</v>
      </c>
      <c r="M60" s="84">
        <v>7.833333333333333</v>
      </c>
      <c r="N60" s="85">
        <f t="shared" si="2"/>
        <v>0.9358490566037736</v>
      </c>
    </row>
    <row r="61" spans="1:14" ht="26.25" x14ac:dyDescent="0.25">
      <c r="A61" s="80" t="str">
        <f t="shared" si="7"/>
        <v>Bogotá</v>
      </c>
      <c r="B61" s="81" t="str">
        <f t="shared" si="8"/>
        <v>Ejecución de Penas y Medidas de Seguridad</v>
      </c>
      <c r="C61" s="81" t="s">
        <v>825</v>
      </c>
      <c r="D61" s="82">
        <v>6</v>
      </c>
      <c r="E61" s="82">
        <v>268</v>
      </c>
      <c r="F61" s="82">
        <v>44.666666666666664</v>
      </c>
      <c r="G61" s="82">
        <v>345</v>
      </c>
      <c r="H61" s="82">
        <v>57.5</v>
      </c>
      <c r="I61" s="83">
        <v>1781</v>
      </c>
      <c r="J61" s="84">
        <v>37.166666666666664</v>
      </c>
      <c r="K61" s="84">
        <v>7.4999999999999991</v>
      </c>
      <c r="L61" s="84">
        <v>50.999999999999993</v>
      </c>
      <c r="M61" s="84">
        <v>6.5</v>
      </c>
      <c r="N61" s="85">
        <f t="shared" si="2"/>
        <v>1.2873134328358209</v>
      </c>
    </row>
    <row r="62" spans="1:14" ht="26.25" x14ac:dyDescent="0.25">
      <c r="A62" s="80" t="str">
        <f t="shared" si="7"/>
        <v>Bogotá</v>
      </c>
      <c r="B62" s="81" t="str">
        <f t="shared" si="8"/>
        <v>Ejecución de Penas y Medidas de Seguridad</v>
      </c>
      <c r="C62" s="81" t="s">
        <v>826</v>
      </c>
      <c r="D62" s="82">
        <v>6</v>
      </c>
      <c r="E62" s="82">
        <v>233</v>
      </c>
      <c r="F62" s="82">
        <v>38.833333333333336</v>
      </c>
      <c r="G62" s="82">
        <v>409</v>
      </c>
      <c r="H62" s="82">
        <v>68.166666666666671</v>
      </c>
      <c r="I62" s="83">
        <v>1490</v>
      </c>
      <c r="J62" s="84">
        <v>30.833333333333332</v>
      </c>
      <c r="K62" s="84">
        <v>8</v>
      </c>
      <c r="L62" s="84">
        <v>64.333333333333343</v>
      </c>
      <c r="M62" s="84">
        <v>3.8333333333333335</v>
      </c>
      <c r="N62" s="85">
        <f t="shared" si="2"/>
        <v>1.7553648068669527</v>
      </c>
    </row>
    <row r="63" spans="1:14" ht="26.25" x14ac:dyDescent="0.25">
      <c r="A63" s="80" t="str">
        <f t="shared" si="7"/>
        <v>Bogotá</v>
      </c>
      <c r="B63" s="81" t="str">
        <f t="shared" si="8"/>
        <v>Ejecución de Penas y Medidas de Seguridad</v>
      </c>
      <c r="C63" s="81" t="s">
        <v>827</v>
      </c>
      <c r="D63" s="82">
        <v>6</v>
      </c>
      <c r="E63" s="82">
        <v>227</v>
      </c>
      <c r="F63" s="82">
        <v>37.833333333333336</v>
      </c>
      <c r="G63" s="82">
        <v>92</v>
      </c>
      <c r="H63" s="82">
        <v>15.333333333333334</v>
      </c>
      <c r="I63" s="83">
        <v>2209</v>
      </c>
      <c r="J63" s="84">
        <v>28.499999999999996</v>
      </c>
      <c r="K63" s="84">
        <v>9.3333333333333321</v>
      </c>
      <c r="L63" s="84">
        <v>6.666666666666667</v>
      </c>
      <c r="M63" s="84">
        <v>8.6666666666666661</v>
      </c>
      <c r="N63" s="85">
        <f t="shared" si="2"/>
        <v>0.40528634361233479</v>
      </c>
    </row>
    <row r="64" spans="1:14" ht="26.25" x14ac:dyDescent="0.25">
      <c r="A64" s="80" t="str">
        <f t="shared" si="7"/>
        <v>Bogotá</v>
      </c>
      <c r="B64" s="81" t="str">
        <f t="shared" si="8"/>
        <v>Ejecución de Penas y Medidas de Seguridad</v>
      </c>
      <c r="C64" s="81" t="s">
        <v>828</v>
      </c>
      <c r="D64" s="82">
        <v>6</v>
      </c>
      <c r="E64" s="82">
        <v>221</v>
      </c>
      <c r="F64" s="82">
        <v>36.833333333333336</v>
      </c>
      <c r="G64" s="82">
        <v>95</v>
      </c>
      <c r="H64" s="82">
        <v>15.833333333333334</v>
      </c>
      <c r="I64" s="83">
        <v>588</v>
      </c>
      <c r="J64" s="84">
        <v>27.5</v>
      </c>
      <c r="K64" s="84">
        <v>9.3333333333333321</v>
      </c>
      <c r="L64" s="84">
        <v>8.1666666666666679</v>
      </c>
      <c r="M64" s="84">
        <v>7.6666666666666679</v>
      </c>
      <c r="N64" s="85">
        <f t="shared" si="2"/>
        <v>0.42986425339366519</v>
      </c>
    </row>
    <row r="65" spans="1:14" ht="26.25" x14ac:dyDescent="0.25">
      <c r="A65" s="80" t="str">
        <f t="shared" si="7"/>
        <v>Bogotá</v>
      </c>
      <c r="B65" s="81" t="str">
        <f t="shared" si="8"/>
        <v>Ejecución de Penas y Medidas de Seguridad</v>
      </c>
      <c r="C65" s="81" t="s">
        <v>829</v>
      </c>
      <c r="D65" s="82">
        <v>6</v>
      </c>
      <c r="E65" s="82">
        <v>73</v>
      </c>
      <c r="F65" s="82">
        <v>12.166666666666666</v>
      </c>
      <c r="G65" s="82">
        <v>200</v>
      </c>
      <c r="H65" s="82">
        <v>33.333333333333336</v>
      </c>
      <c r="I65" s="83">
        <v>1679</v>
      </c>
      <c r="J65" s="84">
        <v>3.6666666666666665</v>
      </c>
      <c r="K65" s="84">
        <v>8.5</v>
      </c>
      <c r="L65" s="84">
        <v>30.999999999999996</v>
      </c>
      <c r="M65" s="84">
        <v>2.3333333333333335</v>
      </c>
      <c r="N65" s="85">
        <f t="shared" si="2"/>
        <v>2.7397260273972601</v>
      </c>
    </row>
    <row r="66" spans="1:14" ht="26.25" x14ac:dyDescent="0.25">
      <c r="A66" s="80" t="str">
        <f t="shared" si="7"/>
        <v>Bogotá</v>
      </c>
      <c r="B66" s="81" t="str">
        <f t="shared" si="8"/>
        <v>Ejecución de Penas y Medidas de Seguridad</v>
      </c>
      <c r="C66" s="81" t="s">
        <v>830</v>
      </c>
      <c r="D66" s="82">
        <v>6</v>
      </c>
      <c r="E66" s="82">
        <v>254</v>
      </c>
      <c r="F66" s="82">
        <v>42.333333333333336</v>
      </c>
      <c r="G66" s="82">
        <v>164</v>
      </c>
      <c r="H66" s="82">
        <v>27.333333333333332</v>
      </c>
      <c r="I66" s="83">
        <v>1584</v>
      </c>
      <c r="J66" s="84">
        <v>42.333333333333343</v>
      </c>
      <c r="K66" s="84"/>
      <c r="L66" s="84">
        <v>27.333333333333339</v>
      </c>
      <c r="M66" s="84"/>
      <c r="N66" s="85">
        <f t="shared" si="2"/>
        <v>0.64566929133858264</v>
      </c>
    </row>
    <row r="67" spans="1:14" x14ac:dyDescent="0.25">
      <c r="A67" s="86" t="s">
        <v>1593</v>
      </c>
      <c r="B67" s="87"/>
      <c r="C67" s="87"/>
      <c r="D67" s="88"/>
      <c r="E67" s="88"/>
      <c r="F67" s="88">
        <v>47</v>
      </c>
      <c r="G67" s="88"/>
      <c r="H67" s="88">
        <v>40</v>
      </c>
      <c r="I67" s="89"/>
      <c r="J67" s="90">
        <v>36</v>
      </c>
      <c r="K67" s="90">
        <v>11</v>
      </c>
      <c r="L67" s="90">
        <v>30</v>
      </c>
      <c r="M67" s="90">
        <v>9</v>
      </c>
      <c r="N67" s="91"/>
    </row>
    <row r="68" spans="1:14" x14ac:dyDescent="0.25">
      <c r="A68" s="92" t="s">
        <v>55</v>
      </c>
      <c r="B68" s="93"/>
      <c r="C68" s="93"/>
      <c r="D68" s="95"/>
      <c r="E68" s="95">
        <v>7790</v>
      </c>
      <c r="F68" s="95">
        <v>1365.5</v>
      </c>
      <c r="G68" s="95">
        <v>6618</v>
      </c>
      <c r="H68" s="95">
        <v>1147.9999999999998</v>
      </c>
      <c r="I68" s="96">
        <v>48915</v>
      </c>
      <c r="J68" s="97">
        <v>1053.8333333333333</v>
      </c>
      <c r="K68" s="97">
        <v>311.66666666666663</v>
      </c>
      <c r="L68" s="97">
        <v>883.33333333333337</v>
      </c>
      <c r="M68" s="97">
        <v>264.66666666666663</v>
      </c>
      <c r="N68" s="98">
        <f t="shared" si="2"/>
        <v>0.84955070603337612</v>
      </c>
    </row>
    <row r="69" spans="1:14" ht="26.25" x14ac:dyDescent="0.25">
      <c r="A69" s="78" t="s">
        <v>56</v>
      </c>
      <c r="B69" s="79" t="s">
        <v>786</v>
      </c>
      <c r="C69" s="81" t="s">
        <v>831</v>
      </c>
      <c r="D69" s="82">
        <v>6</v>
      </c>
      <c r="E69" s="82">
        <v>384</v>
      </c>
      <c r="F69" s="82">
        <v>64</v>
      </c>
      <c r="G69" s="82">
        <v>68</v>
      </c>
      <c r="H69" s="82">
        <v>11.333333333333334</v>
      </c>
      <c r="I69" s="83">
        <v>2856</v>
      </c>
      <c r="J69" s="84">
        <v>55.5</v>
      </c>
      <c r="K69" s="84">
        <v>8.5</v>
      </c>
      <c r="L69" s="84">
        <v>5.166666666666667</v>
      </c>
      <c r="M69" s="84">
        <v>6.166666666666667</v>
      </c>
      <c r="N69" s="85">
        <f t="shared" si="2"/>
        <v>0.17708333333333334</v>
      </c>
    </row>
    <row r="70" spans="1:14" ht="26.25" x14ac:dyDescent="0.25">
      <c r="A70" s="80" t="str">
        <f t="shared" ref="A70:A74" si="9">A69</f>
        <v>Bucaramanga</v>
      </c>
      <c r="B70" s="81" t="str">
        <f t="shared" ref="B70:B74" si="10">B69</f>
        <v>Ejecución de Penas y Medidas de Seguridad</v>
      </c>
      <c r="C70" s="81" t="s">
        <v>832</v>
      </c>
      <c r="D70" s="82">
        <v>6</v>
      </c>
      <c r="E70" s="82">
        <v>541</v>
      </c>
      <c r="F70" s="82">
        <v>90.166666666666671</v>
      </c>
      <c r="G70" s="82">
        <v>122</v>
      </c>
      <c r="H70" s="82">
        <v>20.333333333333332</v>
      </c>
      <c r="I70" s="83">
        <v>2662</v>
      </c>
      <c r="J70" s="84">
        <v>81.666666666666657</v>
      </c>
      <c r="K70" s="84">
        <v>8.5</v>
      </c>
      <c r="L70" s="84">
        <v>14</v>
      </c>
      <c r="M70" s="84">
        <v>6.3333333333333339</v>
      </c>
      <c r="N70" s="85">
        <f t="shared" si="2"/>
        <v>0.2255083179297597</v>
      </c>
    </row>
    <row r="71" spans="1:14" ht="26.25" x14ac:dyDescent="0.25">
      <c r="A71" s="80" t="str">
        <f t="shared" si="9"/>
        <v>Bucaramanga</v>
      </c>
      <c r="B71" s="81" t="str">
        <f t="shared" si="10"/>
        <v>Ejecución de Penas y Medidas de Seguridad</v>
      </c>
      <c r="C71" s="81" t="s">
        <v>833</v>
      </c>
      <c r="D71" s="82">
        <v>6</v>
      </c>
      <c r="E71" s="82">
        <v>412</v>
      </c>
      <c r="F71" s="82">
        <v>68.666666666666671</v>
      </c>
      <c r="G71" s="82">
        <v>149</v>
      </c>
      <c r="H71" s="82">
        <v>24.833333333333332</v>
      </c>
      <c r="I71" s="83">
        <v>1735</v>
      </c>
      <c r="J71" s="84">
        <v>61.499999999999993</v>
      </c>
      <c r="K71" s="84">
        <v>7.166666666666667</v>
      </c>
      <c r="L71" s="84">
        <v>17.166666666666664</v>
      </c>
      <c r="M71" s="84">
        <v>7.666666666666667</v>
      </c>
      <c r="N71" s="85">
        <f t="shared" si="2"/>
        <v>0.36165048543689321</v>
      </c>
    </row>
    <row r="72" spans="1:14" ht="26.25" x14ac:dyDescent="0.25">
      <c r="A72" s="80" t="str">
        <f t="shared" si="9"/>
        <v>Bucaramanga</v>
      </c>
      <c r="B72" s="81" t="str">
        <f t="shared" si="10"/>
        <v>Ejecución de Penas y Medidas de Seguridad</v>
      </c>
      <c r="C72" s="81" t="s">
        <v>834</v>
      </c>
      <c r="D72" s="82">
        <v>6</v>
      </c>
      <c r="E72" s="82">
        <v>426</v>
      </c>
      <c r="F72" s="82">
        <v>71</v>
      </c>
      <c r="G72" s="82">
        <v>467</v>
      </c>
      <c r="H72" s="82">
        <v>77.833333333333329</v>
      </c>
      <c r="I72" s="83">
        <v>1276</v>
      </c>
      <c r="J72" s="84">
        <v>63.16666666666665</v>
      </c>
      <c r="K72" s="84">
        <v>7.8333333333333339</v>
      </c>
      <c r="L72" s="84">
        <v>71</v>
      </c>
      <c r="M72" s="84">
        <v>6.833333333333333</v>
      </c>
      <c r="N72" s="85">
        <f t="shared" si="2"/>
        <v>1.096244131455399</v>
      </c>
    </row>
    <row r="73" spans="1:14" ht="26.25" x14ac:dyDescent="0.25">
      <c r="A73" s="80" t="str">
        <f t="shared" si="9"/>
        <v>Bucaramanga</v>
      </c>
      <c r="B73" s="81" t="str">
        <f t="shared" si="10"/>
        <v>Ejecución de Penas y Medidas de Seguridad</v>
      </c>
      <c r="C73" s="81" t="s">
        <v>835</v>
      </c>
      <c r="D73" s="82">
        <v>6</v>
      </c>
      <c r="E73" s="82">
        <v>510</v>
      </c>
      <c r="F73" s="82">
        <v>85</v>
      </c>
      <c r="G73" s="82">
        <v>139</v>
      </c>
      <c r="H73" s="82">
        <v>23.166666666666668</v>
      </c>
      <c r="I73" s="83">
        <v>2443</v>
      </c>
      <c r="J73" s="84">
        <v>74.833333333333314</v>
      </c>
      <c r="K73" s="84">
        <v>10.166666666666666</v>
      </c>
      <c r="L73" s="84">
        <v>15.999999999999998</v>
      </c>
      <c r="M73" s="84">
        <v>7.1666666666666661</v>
      </c>
      <c r="N73" s="85">
        <f t="shared" si="2"/>
        <v>0.27254901960784311</v>
      </c>
    </row>
    <row r="74" spans="1:14" ht="26.25" x14ac:dyDescent="0.25">
      <c r="A74" s="80" t="str">
        <f t="shared" si="9"/>
        <v>Bucaramanga</v>
      </c>
      <c r="B74" s="81" t="str">
        <f t="shared" si="10"/>
        <v>Ejecución de Penas y Medidas de Seguridad</v>
      </c>
      <c r="C74" s="81" t="s">
        <v>836</v>
      </c>
      <c r="D74" s="82">
        <v>6</v>
      </c>
      <c r="E74" s="82">
        <v>434</v>
      </c>
      <c r="F74" s="82">
        <v>72.333333333333329</v>
      </c>
      <c r="G74" s="82">
        <v>155</v>
      </c>
      <c r="H74" s="82">
        <v>25.833333333333332</v>
      </c>
      <c r="I74" s="83">
        <v>1711</v>
      </c>
      <c r="J74" s="84">
        <v>63</v>
      </c>
      <c r="K74" s="84">
        <v>9.3333333333333339</v>
      </c>
      <c r="L74" s="84">
        <v>19.333333333333339</v>
      </c>
      <c r="M74" s="84">
        <v>6.5</v>
      </c>
      <c r="N74" s="85">
        <f t="shared" si="2"/>
        <v>0.35714285714285715</v>
      </c>
    </row>
    <row r="75" spans="1:14" x14ac:dyDescent="0.25">
      <c r="A75" s="86" t="s">
        <v>1593</v>
      </c>
      <c r="B75" s="87"/>
      <c r="C75" s="87"/>
      <c r="D75" s="88"/>
      <c r="E75" s="88"/>
      <c r="F75" s="88">
        <v>75</v>
      </c>
      <c r="G75" s="88"/>
      <c r="H75" s="88">
        <v>31</v>
      </c>
      <c r="I75" s="89"/>
      <c r="J75" s="90">
        <v>67</v>
      </c>
      <c r="K75" s="90">
        <v>9</v>
      </c>
      <c r="L75" s="90">
        <v>24</v>
      </c>
      <c r="M75" s="90">
        <v>7</v>
      </c>
      <c r="N75" s="91"/>
    </row>
    <row r="76" spans="1:14" x14ac:dyDescent="0.25">
      <c r="A76" s="92" t="s">
        <v>63</v>
      </c>
      <c r="B76" s="93"/>
      <c r="C76" s="93"/>
      <c r="D76" s="95"/>
      <c r="E76" s="95">
        <v>2707</v>
      </c>
      <c r="F76" s="95">
        <v>451.16666666666669</v>
      </c>
      <c r="G76" s="95">
        <v>1100</v>
      </c>
      <c r="H76" s="95">
        <v>183.33333333333331</v>
      </c>
      <c r="I76" s="96">
        <v>12683</v>
      </c>
      <c r="J76" s="97">
        <v>399.66666666666663</v>
      </c>
      <c r="K76" s="97">
        <v>51.5</v>
      </c>
      <c r="L76" s="97">
        <v>142.66666666666666</v>
      </c>
      <c r="M76" s="97">
        <v>40.666666666666664</v>
      </c>
      <c r="N76" s="98">
        <f t="shared" si="2"/>
        <v>0.40635389730328775</v>
      </c>
    </row>
    <row r="77" spans="1:14" ht="26.25" x14ac:dyDescent="0.25">
      <c r="A77" s="78" t="s">
        <v>64</v>
      </c>
      <c r="B77" s="79" t="s">
        <v>786</v>
      </c>
      <c r="C77" s="81" t="s">
        <v>837</v>
      </c>
      <c r="D77" s="82">
        <v>6</v>
      </c>
      <c r="E77" s="82">
        <v>268</v>
      </c>
      <c r="F77" s="82">
        <v>44.666666666666664</v>
      </c>
      <c r="G77" s="82">
        <v>52</v>
      </c>
      <c r="H77" s="82">
        <v>8.6666666666666661</v>
      </c>
      <c r="I77" s="83">
        <v>1142</v>
      </c>
      <c r="J77" s="84">
        <v>42.333333333333329</v>
      </c>
      <c r="K77" s="84">
        <v>2.333333333333333</v>
      </c>
      <c r="L77" s="84">
        <v>6.166666666666667</v>
      </c>
      <c r="M77" s="84">
        <v>2.4999999999999996</v>
      </c>
      <c r="N77" s="85">
        <f t="shared" si="2"/>
        <v>0.19402985074626866</v>
      </c>
    </row>
    <row r="78" spans="1:14" ht="26.25" x14ac:dyDescent="0.25">
      <c r="A78" s="80" t="str">
        <f t="shared" ref="A78:A82" si="11">A77</f>
        <v>Buga</v>
      </c>
      <c r="B78" s="81" t="str">
        <f t="shared" ref="B78:B82" si="12">B77</f>
        <v>Ejecución de Penas y Medidas de Seguridad</v>
      </c>
      <c r="C78" s="81" t="s">
        <v>838</v>
      </c>
      <c r="D78" s="82">
        <v>6</v>
      </c>
      <c r="E78" s="82">
        <v>272</v>
      </c>
      <c r="F78" s="82">
        <v>45.333333333333336</v>
      </c>
      <c r="G78" s="82">
        <v>280</v>
      </c>
      <c r="H78" s="82">
        <v>46.666666666666664</v>
      </c>
      <c r="I78" s="83">
        <v>2261</v>
      </c>
      <c r="J78" s="84">
        <v>41.166666666666664</v>
      </c>
      <c r="K78" s="84">
        <v>4.1666666666666661</v>
      </c>
      <c r="L78" s="84">
        <v>42.833333333333336</v>
      </c>
      <c r="M78" s="84">
        <v>3.8333333333333339</v>
      </c>
      <c r="N78" s="85">
        <f t="shared" si="2"/>
        <v>1.0294117647058822</v>
      </c>
    </row>
    <row r="79" spans="1:14" ht="26.25" x14ac:dyDescent="0.25">
      <c r="A79" s="80" t="str">
        <f t="shared" si="11"/>
        <v>Buga</v>
      </c>
      <c r="B79" s="81" t="str">
        <f t="shared" si="12"/>
        <v>Ejecución de Penas y Medidas de Seguridad</v>
      </c>
      <c r="C79" s="81" t="s">
        <v>839</v>
      </c>
      <c r="D79" s="82">
        <v>3</v>
      </c>
      <c r="E79" s="82">
        <v>41</v>
      </c>
      <c r="F79" s="82">
        <v>13.666666666666666</v>
      </c>
      <c r="G79" s="82">
        <v>67</v>
      </c>
      <c r="H79" s="82">
        <v>22.333333333333332</v>
      </c>
      <c r="I79" s="83">
        <v>2332</v>
      </c>
      <c r="J79" s="84">
        <v>10</v>
      </c>
      <c r="K79" s="84">
        <v>3.666666666666667</v>
      </c>
      <c r="L79" s="84">
        <v>19</v>
      </c>
      <c r="M79" s="84">
        <v>3.3333333333333335</v>
      </c>
      <c r="N79" s="85">
        <f t="shared" si="2"/>
        <v>1.6341463414634145</v>
      </c>
    </row>
    <row r="80" spans="1:14" ht="26.25" x14ac:dyDescent="0.25">
      <c r="A80" s="80" t="str">
        <f t="shared" si="11"/>
        <v>Buga</v>
      </c>
      <c r="B80" s="81" t="str">
        <f t="shared" si="12"/>
        <v>Ejecución de Penas y Medidas de Seguridad</v>
      </c>
      <c r="C80" s="81" t="s">
        <v>840</v>
      </c>
      <c r="D80" s="82">
        <v>6</v>
      </c>
      <c r="E80" s="82">
        <v>298</v>
      </c>
      <c r="F80" s="82">
        <v>49.666666666666664</v>
      </c>
      <c r="G80" s="82">
        <v>180</v>
      </c>
      <c r="H80" s="82">
        <v>30</v>
      </c>
      <c r="I80" s="83">
        <v>1387</v>
      </c>
      <c r="J80" s="84">
        <v>46.166666666666679</v>
      </c>
      <c r="K80" s="84">
        <v>3.5000000000000004</v>
      </c>
      <c r="L80" s="84">
        <v>28.000000000000007</v>
      </c>
      <c r="M80" s="84">
        <v>1.9999999999999998</v>
      </c>
      <c r="N80" s="85">
        <f t="shared" si="2"/>
        <v>0.60402684563758391</v>
      </c>
    </row>
    <row r="81" spans="1:14" ht="26.25" x14ac:dyDescent="0.25">
      <c r="A81" s="80" t="str">
        <f t="shared" si="11"/>
        <v>Buga</v>
      </c>
      <c r="B81" s="81" t="str">
        <f t="shared" si="12"/>
        <v>Ejecución de Penas y Medidas de Seguridad</v>
      </c>
      <c r="C81" s="81" t="s">
        <v>841</v>
      </c>
      <c r="D81" s="82">
        <v>6</v>
      </c>
      <c r="E81" s="82">
        <v>228</v>
      </c>
      <c r="F81" s="82">
        <v>38</v>
      </c>
      <c r="G81" s="82">
        <v>71</v>
      </c>
      <c r="H81" s="82">
        <v>11.833333333333334</v>
      </c>
      <c r="I81" s="83">
        <v>3020</v>
      </c>
      <c r="J81" s="84">
        <v>29.333333333333336</v>
      </c>
      <c r="K81" s="84">
        <v>8.6666666666666679</v>
      </c>
      <c r="L81" s="84">
        <v>3.9999999999999996</v>
      </c>
      <c r="M81" s="84">
        <v>7.8333333333333339</v>
      </c>
      <c r="N81" s="85">
        <f t="shared" si="2"/>
        <v>0.31140350877192985</v>
      </c>
    </row>
    <row r="82" spans="1:14" ht="26.25" x14ac:dyDescent="0.25">
      <c r="A82" s="80" t="str">
        <f t="shared" si="11"/>
        <v>Buga</v>
      </c>
      <c r="B82" s="81" t="str">
        <f t="shared" si="12"/>
        <v>Ejecución de Penas y Medidas de Seguridad</v>
      </c>
      <c r="C82" s="81" t="s">
        <v>842</v>
      </c>
      <c r="D82" s="82">
        <v>6</v>
      </c>
      <c r="E82" s="82">
        <v>320</v>
      </c>
      <c r="F82" s="82">
        <v>53.333333333333336</v>
      </c>
      <c r="G82" s="82">
        <v>215</v>
      </c>
      <c r="H82" s="82">
        <v>35.833333333333336</v>
      </c>
      <c r="I82" s="83">
        <v>2650</v>
      </c>
      <c r="J82" s="84">
        <v>45</v>
      </c>
      <c r="K82" s="84">
        <v>8.3333333333333339</v>
      </c>
      <c r="L82" s="84">
        <v>29.333333333333336</v>
      </c>
      <c r="M82" s="84">
        <v>6.5</v>
      </c>
      <c r="N82" s="85">
        <f t="shared" si="2"/>
        <v>0.671875</v>
      </c>
    </row>
    <row r="83" spans="1:14" x14ac:dyDescent="0.25">
      <c r="A83" s="86" t="s">
        <v>1593</v>
      </c>
      <c r="B83" s="87"/>
      <c r="C83" s="87"/>
      <c r="D83" s="88"/>
      <c r="E83" s="88"/>
      <c r="F83" s="88">
        <v>41</v>
      </c>
      <c r="G83" s="88"/>
      <c r="H83" s="88">
        <v>26</v>
      </c>
      <c r="I83" s="89"/>
      <c r="J83" s="90">
        <v>36</v>
      </c>
      <c r="K83" s="90">
        <v>5</v>
      </c>
      <c r="L83" s="90">
        <v>22</v>
      </c>
      <c r="M83" s="90">
        <v>4</v>
      </c>
      <c r="N83" s="91"/>
    </row>
    <row r="84" spans="1:14" x14ac:dyDescent="0.25">
      <c r="A84" s="92" t="s">
        <v>70</v>
      </c>
      <c r="B84" s="93"/>
      <c r="C84" s="93"/>
      <c r="D84" s="95"/>
      <c r="E84" s="95">
        <v>1427</v>
      </c>
      <c r="F84" s="95">
        <v>244.66666666666669</v>
      </c>
      <c r="G84" s="95">
        <v>865</v>
      </c>
      <c r="H84" s="95">
        <v>155.33333333333331</v>
      </c>
      <c r="I84" s="96">
        <v>12792</v>
      </c>
      <c r="J84" s="97">
        <v>214.00000000000003</v>
      </c>
      <c r="K84" s="97">
        <v>30.666666666666671</v>
      </c>
      <c r="L84" s="97">
        <v>129.33333333333334</v>
      </c>
      <c r="M84" s="97">
        <v>26</v>
      </c>
      <c r="N84" s="98">
        <f t="shared" si="2"/>
        <v>0.60616678346180797</v>
      </c>
    </row>
    <row r="85" spans="1:14" ht="26.25" x14ac:dyDescent="0.25">
      <c r="A85" s="78" t="s">
        <v>71</v>
      </c>
      <c r="B85" s="79" t="s">
        <v>786</v>
      </c>
      <c r="C85" s="81" t="s">
        <v>843</v>
      </c>
      <c r="D85" s="82">
        <v>6</v>
      </c>
      <c r="E85" s="82">
        <v>323</v>
      </c>
      <c r="F85" s="82">
        <v>53.833333333333336</v>
      </c>
      <c r="G85" s="82">
        <v>355</v>
      </c>
      <c r="H85" s="82">
        <v>59.166666666666664</v>
      </c>
      <c r="I85" s="83">
        <v>3632</v>
      </c>
      <c r="J85" s="84">
        <v>48.5</v>
      </c>
      <c r="K85" s="84">
        <v>5.333333333333333</v>
      </c>
      <c r="L85" s="84">
        <v>55.333333333333336</v>
      </c>
      <c r="M85" s="84">
        <v>3.8333333333333335</v>
      </c>
      <c r="N85" s="85">
        <f t="shared" si="2"/>
        <v>1.0990712074303406</v>
      </c>
    </row>
    <row r="86" spans="1:14" ht="26.25" x14ac:dyDescent="0.25">
      <c r="A86" s="80" t="str">
        <f t="shared" ref="A86:A92" si="13">A85</f>
        <v>Cali</v>
      </c>
      <c r="B86" s="81" t="str">
        <f t="shared" ref="B86:B92" si="14">B85</f>
        <v>Ejecución de Penas y Medidas de Seguridad</v>
      </c>
      <c r="C86" s="81" t="s">
        <v>844</v>
      </c>
      <c r="D86" s="82">
        <v>6</v>
      </c>
      <c r="E86" s="82">
        <v>349</v>
      </c>
      <c r="F86" s="82">
        <v>58.166666666666664</v>
      </c>
      <c r="G86" s="82">
        <v>223</v>
      </c>
      <c r="H86" s="82">
        <v>37.166666666666664</v>
      </c>
      <c r="I86" s="83">
        <v>2677</v>
      </c>
      <c r="J86" s="84">
        <v>50.666666666666664</v>
      </c>
      <c r="K86" s="84">
        <v>7.5</v>
      </c>
      <c r="L86" s="84">
        <v>31.333333333333332</v>
      </c>
      <c r="M86" s="84">
        <v>5.833333333333333</v>
      </c>
      <c r="N86" s="85">
        <f t="shared" si="2"/>
        <v>0.63896848137535822</v>
      </c>
    </row>
    <row r="87" spans="1:14" ht="26.25" x14ac:dyDescent="0.25">
      <c r="A87" s="80" t="str">
        <f t="shared" si="13"/>
        <v>Cali</v>
      </c>
      <c r="B87" s="81" t="str">
        <f t="shared" si="14"/>
        <v>Ejecución de Penas y Medidas de Seguridad</v>
      </c>
      <c r="C87" s="81" t="s">
        <v>845</v>
      </c>
      <c r="D87" s="82">
        <v>3</v>
      </c>
      <c r="E87" s="82">
        <v>183</v>
      </c>
      <c r="F87" s="82">
        <v>61</v>
      </c>
      <c r="G87" s="82">
        <v>137</v>
      </c>
      <c r="H87" s="82">
        <v>45.666666666666664</v>
      </c>
      <c r="I87" s="83">
        <v>2986</v>
      </c>
      <c r="J87" s="84">
        <v>58.333333333333336</v>
      </c>
      <c r="K87" s="84">
        <v>2.6666666666666665</v>
      </c>
      <c r="L87" s="84">
        <v>43</v>
      </c>
      <c r="M87" s="84">
        <v>2.6666666666666665</v>
      </c>
      <c r="N87" s="85">
        <f t="shared" ref="N87:N165" si="15">+G87/E87</f>
        <v>0.74863387978142082</v>
      </c>
    </row>
    <row r="88" spans="1:14" ht="26.25" x14ac:dyDescent="0.25">
      <c r="A88" s="80" t="str">
        <f t="shared" si="13"/>
        <v>Cali</v>
      </c>
      <c r="B88" s="81" t="str">
        <f t="shared" si="14"/>
        <v>Ejecución de Penas y Medidas de Seguridad</v>
      </c>
      <c r="C88" s="81" t="s">
        <v>846</v>
      </c>
      <c r="D88" s="82">
        <v>3</v>
      </c>
      <c r="E88" s="82">
        <v>172</v>
      </c>
      <c r="F88" s="82">
        <v>57.333333333333336</v>
      </c>
      <c r="G88" s="82">
        <v>69</v>
      </c>
      <c r="H88" s="82">
        <v>23</v>
      </c>
      <c r="I88" s="83">
        <v>2719</v>
      </c>
      <c r="J88" s="84">
        <v>57.333333333333336</v>
      </c>
      <c r="K88" s="84"/>
      <c r="L88" s="84">
        <v>22.999999999999996</v>
      </c>
      <c r="M88" s="84"/>
      <c r="N88" s="85">
        <f t="shared" si="15"/>
        <v>0.40116279069767441</v>
      </c>
    </row>
    <row r="89" spans="1:14" ht="26.25" x14ac:dyDescent="0.25">
      <c r="A89" s="80" t="str">
        <f t="shared" si="13"/>
        <v>Cali</v>
      </c>
      <c r="B89" s="81" t="str">
        <f t="shared" si="14"/>
        <v>Ejecución de Penas y Medidas de Seguridad</v>
      </c>
      <c r="C89" s="81" t="s">
        <v>847</v>
      </c>
      <c r="D89" s="82">
        <v>6</v>
      </c>
      <c r="E89" s="82">
        <v>312</v>
      </c>
      <c r="F89" s="82">
        <v>52</v>
      </c>
      <c r="G89" s="82">
        <v>156</v>
      </c>
      <c r="H89" s="82">
        <v>26</v>
      </c>
      <c r="I89" s="83">
        <v>2423</v>
      </c>
      <c r="J89" s="84">
        <v>46.833333333333336</v>
      </c>
      <c r="K89" s="84">
        <v>5.166666666666667</v>
      </c>
      <c r="L89" s="84">
        <v>21.500000000000007</v>
      </c>
      <c r="M89" s="84">
        <v>4.5</v>
      </c>
      <c r="N89" s="85">
        <f t="shared" si="15"/>
        <v>0.5</v>
      </c>
    </row>
    <row r="90" spans="1:14" ht="26.25" x14ac:dyDescent="0.25">
      <c r="A90" s="80" t="str">
        <f t="shared" si="13"/>
        <v>Cali</v>
      </c>
      <c r="B90" s="81" t="str">
        <f t="shared" si="14"/>
        <v>Ejecución de Penas y Medidas de Seguridad</v>
      </c>
      <c r="C90" s="81" t="s">
        <v>848</v>
      </c>
      <c r="D90" s="82">
        <v>6</v>
      </c>
      <c r="E90" s="82">
        <v>318</v>
      </c>
      <c r="F90" s="82">
        <v>53</v>
      </c>
      <c r="G90" s="82">
        <v>295</v>
      </c>
      <c r="H90" s="82">
        <v>49.166666666666664</v>
      </c>
      <c r="I90" s="83">
        <v>3897</v>
      </c>
      <c r="J90" s="84">
        <v>48.000000000000014</v>
      </c>
      <c r="K90" s="84">
        <v>5</v>
      </c>
      <c r="L90" s="84">
        <v>44.666666666666671</v>
      </c>
      <c r="M90" s="84">
        <v>4.5</v>
      </c>
      <c r="N90" s="85">
        <f t="shared" si="15"/>
        <v>0.92767295597484278</v>
      </c>
    </row>
    <row r="91" spans="1:14" ht="26.25" x14ac:dyDescent="0.25">
      <c r="A91" s="80" t="str">
        <f t="shared" si="13"/>
        <v>Cali</v>
      </c>
      <c r="B91" s="81" t="str">
        <f t="shared" si="14"/>
        <v>Ejecución de Penas y Medidas de Seguridad</v>
      </c>
      <c r="C91" s="81" t="s">
        <v>938</v>
      </c>
      <c r="D91" s="99" t="s">
        <v>204</v>
      </c>
      <c r="E91" s="99" t="s">
        <v>204</v>
      </c>
      <c r="F91" s="99" t="s">
        <v>204</v>
      </c>
      <c r="G91" s="99" t="s">
        <v>204</v>
      </c>
      <c r="H91" s="99" t="s">
        <v>204</v>
      </c>
      <c r="I91" s="99" t="s">
        <v>204</v>
      </c>
      <c r="J91" s="99" t="s">
        <v>204</v>
      </c>
      <c r="K91" s="99" t="s">
        <v>204</v>
      </c>
      <c r="L91" s="99" t="s">
        <v>204</v>
      </c>
      <c r="M91" s="99" t="s">
        <v>204</v>
      </c>
      <c r="N91" s="100" t="s">
        <v>204</v>
      </c>
    </row>
    <row r="92" spans="1:14" ht="26.25" x14ac:dyDescent="0.25">
      <c r="A92" s="80" t="str">
        <f t="shared" si="13"/>
        <v>Cali</v>
      </c>
      <c r="B92" s="81" t="str">
        <f t="shared" si="14"/>
        <v>Ejecución de Penas y Medidas de Seguridad</v>
      </c>
      <c r="C92" s="81" t="s">
        <v>939</v>
      </c>
      <c r="D92" s="99" t="s">
        <v>204</v>
      </c>
      <c r="E92" s="99" t="s">
        <v>204</v>
      </c>
      <c r="F92" s="99" t="s">
        <v>204</v>
      </c>
      <c r="G92" s="99" t="s">
        <v>204</v>
      </c>
      <c r="H92" s="99" t="s">
        <v>204</v>
      </c>
      <c r="I92" s="99" t="s">
        <v>204</v>
      </c>
      <c r="J92" s="99" t="s">
        <v>204</v>
      </c>
      <c r="K92" s="99" t="s">
        <v>204</v>
      </c>
      <c r="L92" s="99" t="s">
        <v>204</v>
      </c>
      <c r="M92" s="99" t="s">
        <v>204</v>
      </c>
      <c r="N92" s="100" t="s">
        <v>204</v>
      </c>
    </row>
    <row r="93" spans="1:14" x14ac:dyDescent="0.25">
      <c r="A93" s="86" t="s">
        <v>1593</v>
      </c>
      <c r="B93" s="87"/>
      <c r="C93" s="87"/>
      <c r="D93" s="88"/>
      <c r="E93" s="88"/>
      <c r="F93" s="88">
        <v>56</v>
      </c>
      <c r="G93" s="88"/>
      <c r="H93" s="88">
        <v>40</v>
      </c>
      <c r="I93" s="89"/>
      <c r="J93" s="90">
        <v>52</v>
      </c>
      <c r="K93" s="90">
        <v>5</v>
      </c>
      <c r="L93" s="90">
        <v>36</v>
      </c>
      <c r="M93" s="90">
        <v>4</v>
      </c>
      <c r="N93" s="91"/>
    </row>
    <row r="94" spans="1:14" x14ac:dyDescent="0.25">
      <c r="A94" s="92" t="s">
        <v>81</v>
      </c>
      <c r="B94" s="93"/>
      <c r="C94" s="93"/>
      <c r="D94" s="95"/>
      <c r="E94" s="95">
        <v>1657</v>
      </c>
      <c r="F94" s="95">
        <v>335.33333333333337</v>
      </c>
      <c r="G94" s="95">
        <v>1235</v>
      </c>
      <c r="H94" s="95">
        <v>240.16666666666666</v>
      </c>
      <c r="I94" s="96">
        <v>18334</v>
      </c>
      <c r="J94" s="97">
        <v>309.66666666666669</v>
      </c>
      <c r="K94" s="97">
        <v>25.666666666666664</v>
      </c>
      <c r="L94" s="97">
        <v>218.83333333333337</v>
      </c>
      <c r="M94" s="97">
        <v>21.333333333333332</v>
      </c>
      <c r="N94" s="98">
        <f t="shared" si="15"/>
        <v>0.74532287266143638</v>
      </c>
    </row>
    <row r="95" spans="1:14" ht="26.25" x14ac:dyDescent="0.25">
      <c r="A95" s="78" t="s">
        <v>82</v>
      </c>
      <c r="B95" s="79" t="s">
        <v>786</v>
      </c>
      <c r="C95" s="81" t="s">
        <v>849</v>
      </c>
      <c r="D95" s="82">
        <v>6</v>
      </c>
      <c r="E95" s="82">
        <v>254</v>
      </c>
      <c r="F95" s="82">
        <v>42.333333333333336</v>
      </c>
      <c r="G95" s="82">
        <v>160</v>
      </c>
      <c r="H95" s="82">
        <v>26.666666666666668</v>
      </c>
      <c r="I95" s="83">
        <v>2278</v>
      </c>
      <c r="J95" s="84">
        <v>34.5</v>
      </c>
      <c r="K95" s="84">
        <v>7.8333333333333339</v>
      </c>
      <c r="L95" s="84">
        <v>20.833333333333332</v>
      </c>
      <c r="M95" s="84">
        <v>5.8333333333333348</v>
      </c>
      <c r="N95" s="85">
        <f t="shared" si="15"/>
        <v>0.62992125984251968</v>
      </c>
    </row>
    <row r="96" spans="1:14" ht="26.25" x14ac:dyDescent="0.25">
      <c r="A96" s="80" t="str">
        <f t="shared" ref="A96:A97" si="16">A95</f>
        <v>Cartagena</v>
      </c>
      <c r="B96" s="81" t="str">
        <f>B95</f>
        <v>Ejecución de Penas y Medidas de Seguridad</v>
      </c>
      <c r="C96" s="81" t="s">
        <v>850</v>
      </c>
      <c r="D96" s="82">
        <v>6</v>
      </c>
      <c r="E96" s="82">
        <v>227</v>
      </c>
      <c r="F96" s="82">
        <v>37.833333333333336</v>
      </c>
      <c r="G96" s="82">
        <v>136</v>
      </c>
      <c r="H96" s="82">
        <v>22.666666666666668</v>
      </c>
      <c r="I96" s="83">
        <v>2291</v>
      </c>
      <c r="J96" s="84">
        <v>31.166666666666661</v>
      </c>
      <c r="K96" s="84">
        <v>6.6666666666666679</v>
      </c>
      <c r="L96" s="84">
        <v>15.666666666666666</v>
      </c>
      <c r="M96" s="84">
        <v>7.0000000000000009</v>
      </c>
      <c r="N96" s="85">
        <f t="shared" si="15"/>
        <v>0.59911894273127753</v>
      </c>
    </row>
    <row r="97" spans="1:14" ht="26.25" x14ac:dyDescent="0.25">
      <c r="A97" s="80" t="str">
        <f t="shared" si="16"/>
        <v>Cartagena</v>
      </c>
      <c r="B97" s="81" t="str">
        <f t="shared" ref="B97" si="17">B96</f>
        <v>Ejecución de Penas y Medidas de Seguridad</v>
      </c>
      <c r="C97" s="81" t="s">
        <v>940</v>
      </c>
      <c r="D97" s="99" t="s">
        <v>204</v>
      </c>
      <c r="E97" s="99" t="s">
        <v>204</v>
      </c>
      <c r="F97" s="99" t="s">
        <v>204</v>
      </c>
      <c r="G97" s="99" t="s">
        <v>204</v>
      </c>
      <c r="H97" s="99" t="s">
        <v>204</v>
      </c>
      <c r="I97" s="99" t="s">
        <v>204</v>
      </c>
      <c r="J97" s="99" t="s">
        <v>204</v>
      </c>
      <c r="K97" s="99" t="s">
        <v>204</v>
      </c>
      <c r="L97" s="99" t="s">
        <v>204</v>
      </c>
      <c r="M97" s="99" t="s">
        <v>204</v>
      </c>
      <c r="N97" s="99" t="s">
        <v>204</v>
      </c>
    </row>
    <row r="98" spans="1:14" x14ac:dyDescent="0.25">
      <c r="A98" s="86" t="s">
        <v>1593</v>
      </c>
      <c r="B98" s="87"/>
      <c r="C98" s="87"/>
      <c r="D98" s="88"/>
      <c r="E98" s="88"/>
      <c r="F98" s="88">
        <v>40</v>
      </c>
      <c r="G98" s="88"/>
      <c r="H98" s="88">
        <v>25</v>
      </c>
      <c r="I98" s="89"/>
      <c r="J98" s="90">
        <v>33</v>
      </c>
      <c r="K98" s="90">
        <v>7</v>
      </c>
      <c r="L98" s="90">
        <v>18</v>
      </c>
      <c r="M98" s="90">
        <v>6</v>
      </c>
      <c r="N98" s="91"/>
    </row>
    <row r="99" spans="1:14" x14ac:dyDescent="0.25">
      <c r="A99" s="92" t="s">
        <v>85</v>
      </c>
      <c r="B99" s="93"/>
      <c r="C99" s="93"/>
      <c r="D99" s="95"/>
      <c r="E99" s="95">
        <v>481</v>
      </c>
      <c r="F99" s="95">
        <v>80.166666666666671</v>
      </c>
      <c r="G99" s="95">
        <v>296</v>
      </c>
      <c r="H99" s="95">
        <v>49.333333333333336</v>
      </c>
      <c r="I99" s="96">
        <v>4569</v>
      </c>
      <c r="J99" s="97">
        <v>65.666666666666657</v>
      </c>
      <c r="K99" s="97">
        <v>14.500000000000002</v>
      </c>
      <c r="L99" s="97">
        <v>36.5</v>
      </c>
      <c r="M99" s="97">
        <v>12.833333333333336</v>
      </c>
      <c r="N99" s="98">
        <f t="shared" si="15"/>
        <v>0.61538461538461542</v>
      </c>
    </row>
    <row r="100" spans="1:14" ht="26.25" x14ac:dyDescent="0.25">
      <c r="A100" s="78" t="s">
        <v>86</v>
      </c>
      <c r="B100" s="79" t="s">
        <v>786</v>
      </c>
      <c r="C100" s="81" t="s">
        <v>851</v>
      </c>
      <c r="D100" s="82">
        <v>6</v>
      </c>
      <c r="E100" s="82">
        <v>402</v>
      </c>
      <c r="F100" s="82">
        <v>67</v>
      </c>
      <c r="G100" s="82">
        <v>453</v>
      </c>
      <c r="H100" s="82">
        <v>75.5</v>
      </c>
      <c r="I100" s="83">
        <v>1948</v>
      </c>
      <c r="J100" s="84">
        <v>65.833333333333329</v>
      </c>
      <c r="K100" s="84">
        <v>1.1666666666666667</v>
      </c>
      <c r="L100" s="84">
        <v>72.666666666666686</v>
      </c>
      <c r="M100" s="84">
        <v>2.8333333333333335</v>
      </c>
      <c r="N100" s="85">
        <f t="shared" si="15"/>
        <v>1.1268656716417911</v>
      </c>
    </row>
    <row r="101" spans="1:14" ht="26.25" x14ac:dyDescent="0.25">
      <c r="A101" s="80" t="str">
        <f t="shared" ref="A101:A104" si="18">A100</f>
        <v>Cúcuta</v>
      </c>
      <c r="B101" s="81" t="str">
        <f t="shared" ref="B101:B104" si="19">B100</f>
        <v>Ejecución de Penas y Medidas de Seguridad</v>
      </c>
      <c r="C101" s="81" t="s">
        <v>852</v>
      </c>
      <c r="D101" s="82">
        <v>6</v>
      </c>
      <c r="E101" s="82">
        <v>320</v>
      </c>
      <c r="F101" s="82">
        <v>53.333333333333336</v>
      </c>
      <c r="G101" s="82">
        <v>310</v>
      </c>
      <c r="H101" s="82">
        <v>51.666666666666664</v>
      </c>
      <c r="I101" s="83">
        <v>2248</v>
      </c>
      <c r="J101" s="84">
        <v>48.666666666666664</v>
      </c>
      <c r="K101" s="84">
        <v>4.666666666666667</v>
      </c>
      <c r="L101" s="84">
        <v>45.166666666666679</v>
      </c>
      <c r="M101" s="84">
        <v>6.5</v>
      </c>
      <c r="N101" s="85">
        <f t="shared" si="15"/>
        <v>0.96875</v>
      </c>
    </row>
    <row r="102" spans="1:14" ht="26.25" x14ac:dyDescent="0.25">
      <c r="A102" s="80" t="str">
        <f t="shared" si="18"/>
        <v>Cúcuta</v>
      </c>
      <c r="B102" s="81" t="str">
        <f t="shared" si="19"/>
        <v>Ejecución de Penas y Medidas de Seguridad</v>
      </c>
      <c r="C102" s="81" t="s">
        <v>853</v>
      </c>
      <c r="D102" s="82">
        <v>6</v>
      </c>
      <c r="E102" s="82">
        <v>568</v>
      </c>
      <c r="F102" s="82">
        <v>94.666666666666671</v>
      </c>
      <c r="G102" s="82">
        <v>329</v>
      </c>
      <c r="H102" s="82">
        <v>54.833333333333336</v>
      </c>
      <c r="I102" s="83">
        <v>1597</v>
      </c>
      <c r="J102" s="84">
        <v>90.333333333333343</v>
      </c>
      <c r="K102" s="84">
        <v>4.3333333333333339</v>
      </c>
      <c r="L102" s="84">
        <v>51.000000000000007</v>
      </c>
      <c r="M102" s="84">
        <v>3.833333333333333</v>
      </c>
      <c r="N102" s="85">
        <f t="shared" si="15"/>
        <v>0.57922535211267601</v>
      </c>
    </row>
    <row r="103" spans="1:14" ht="26.25" x14ac:dyDescent="0.25">
      <c r="A103" s="80" t="str">
        <f t="shared" si="18"/>
        <v>Cúcuta</v>
      </c>
      <c r="B103" s="81" t="str">
        <f t="shared" si="19"/>
        <v>Ejecución de Penas y Medidas de Seguridad</v>
      </c>
      <c r="C103" s="81" t="s">
        <v>854</v>
      </c>
      <c r="D103" s="82">
        <v>6</v>
      </c>
      <c r="E103" s="82">
        <v>854</v>
      </c>
      <c r="F103" s="82">
        <v>142.33333333333334</v>
      </c>
      <c r="G103" s="82">
        <v>359</v>
      </c>
      <c r="H103" s="82">
        <v>59.833333333333336</v>
      </c>
      <c r="I103" s="83">
        <v>1821</v>
      </c>
      <c r="J103" s="84">
        <v>141</v>
      </c>
      <c r="K103" s="84">
        <v>1.3333333333333333</v>
      </c>
      <c r="L103" s="84">
        <v>56.166666666666664</v>
      </c>
      <c r="M103" s="84">
        <v>3.6666666666666665</v>
      </c>
      <c r="N103" s="85">
        <f t="shared" si="15"/>
        <v>0.42037470725995318</v>
      </c>
    </row>
    <row r="104" spans="1:14" ht="26.25" x14ac:dyDescent="0.25">
      <c r="A104" s="80" t="str">
        <f t="shared" si="18"/>
        <v>Cúcuta</v>
      </c>
      <c r="B104" s="81" t="str">
        <f t="shared" si="19"/>
        <v>Ejecución de Penas y Medidas de Seguridad</v>
      </c>
      <c r="C104" s="81" t="s">
        <v>855</v>
      </c>
      <c r="D104" s="82">
        <v>3</v>
      </c>
      <c r="E104" s="82">
        <v>423</v>
      </c>
      <c r="F104" s="82">
        <v>141</v>
      </c>
      <c r="G104" s="82">
        <v>8</v>
      </c>
      <c r="H104" s="82">
        <v>2.6666666666666665</v>
      </c>
      <c r="I104" s="83">
        <v>1265</v>
      </c>
      <c r="J104" s="84">
        <v>139.33333333333334</v>
      </c>
      <c r="K104" s="84">
        <v>1.6666666666666665</v>
      </c>
      <c r="L104" s="84">
        <v>1.3333333333333333</v>
      </c>
      <c r="M104" s="84">
        <v>1.3333333333333333</v>
      </c>
      <c r="N104" s="85">
        <f t="shared" si="15"/>
        <v>1.8912529550827423E-2</v>
      </c>
    </row>
    <row r="105" spans="1:14" x14ac:dyDescent="0.25">
      <c r="A105" s="86" t="s">
        <v>1593</v>
      </c>
      <c r="B105" s="87"/>
      <c r="C105" s="87"/>
      <c r="D105" s="88"/>
      <c r="E105" s="88"/>
      <c r="F105" s="88">
        <v>100</v>
      </c>
      <c r="G105" s="88"/>
      <c r="H105" s="88">
        <v>49</v>
      </c>
      <c r="I105" s="89"/>
      <c r="J105" s="90">
        <v>97</v>
      </c>
      <c r="K105" s="90">
        <v>3</v>
      </c>
      <c r="L105" s="90">
        <v>45</v>
      </c>
      <c r="M105" s="90">
        <v>4</v>
      </c>
      <c r="N105" s="91"/>
    </row>
    <row r="106" spans="1:14" x14ac:dyDescent="0.25">
      <c r="A106" s="92" t="s">
        <v>90</v>
      </c>
      <c r="B106" s="93"/>
      <c r="C106" s="93"/>
      <c r="D106" s="95"/>
      <c r="E106" s="95">
        <v>2567</v>
      </c>
      <c r="F106" s="95">
        <v>498.33333333333337</v>
      </c>
      <c r="G106" s="95">
        <v>1459</v>
      </c>
      <c r="H106" s="95">
        <v>244.5</v>
      </c>
      <c r="I106" s="96">
        <v>8879</v>
      </c>
      <c r="J106" s="97">
        <v>485.16666666666674</v>
      </c>
      <c r="K106" s="97">
        <v>13.166666666666668</v>
      </c>
      <c r="L106" s="97">
        <v>226.33333333333337</v>
      </c>
      <c r="M106" s="97">
        <v>18.166666666666668</v>
      </c>
      <c r="N106" s="98">
        <f t="shared" si="15"/>
        <v>0.56836774444877292</v>
      </c>
    </row>
    <row r="107" spans="1:14" ht="26.25" x14ac:dyDescent="0.25">
      <c r="A107" s="78" t="s">
        <v>91</v>
      </c>
      <c r="B107" s="79" t="s">
        <v>786</v>
      </c>
      <c r="C107" s="81" t="s">
        <v>856</v>
      </c>
      <c r="D107" s="82">
        <v>6</v>
      </c>
      <c r="E107" s="82">
        <v>98</v>
      </c>
      <c r="F107" s="82">
        <v>16.333333333333332</v>
      </c>
      <c r="G107" s="82">
        <v>38</v>
      </c>
      <c r="H107" s="82">
        <v>6.333333333333333</v>
      </c>
      <c r="I107" s="83">
        <v>717</v>
      </c>
      <c r="J107" s="84">
        <v>14.333333333333332</v>
      </c>
      <c r="K107" s="84">
        <v>2</v>
      </c>
      <c r="L107" s="84">
        <v>3.833333333333333</v>
      </c>
      <c r="M107" s="84">
        <v>2.5</v>
      </c>
      <c r="N107" s="85">
        <f t="shared" si="15"/>
        <v>0.38775510204081631</v>
      </c>
    </row>
    <row r="108" spans="1:14" ht="26.25" x14ac:dyDescent="0.25">
      <c r="A108" s="80" t="str">
        <f t="shared" ref="A108:A115" si="20">A107</f>
        <v>Cundinamarca</v>
      </c>
      <c r="B108" s="81" t="str">
        <f t="shared" ref="B108:B115" si="21">B107</f>
        <v>Ejecución de Penas y Medidas de Seguridad</v>
      </c>
      <c r="C108" s="81" t="s">
        <v>857</v>
      </c>
      <c r="D108" s="82">
        <v>6</v>
      </c>
      <c r="E108" s="82">
        <v>412</v>
      </c>
      <c r="F108" s="82">
        <v>68.666666666666671</v>
      </c>
      <c r="G108" s="82">
        <v>3</v>
      </c>
      <c r="H108" s="82">
        <v>0.5</v>
      </c>
      <c r="I108" s="83">
        <v>3136</v>
      </c>
      <c r="J108" s="84">
        <v>66.833333333333329</v>
      </c>
      <c r="K108" s="84">
        <v>1.8333333333333335</v>
      </c>
      <c r="L108" s="84">
        <v>0</v>
      </c>
      <c r="M108" s="84">
        <v>0.5</v>
      </c>
      <c r="N108" s="85">
        <f t="shared" si="15"/>
        <v>7.2815533980582527E-3</v>
      </c>
    </row>
    <row r="109" spans="1:14" ht="26.25" x14ac:dyDescent="0.25">
      <c r="A109" s="80" t="str">
        <f t="shared" si="20"/>
        <v>Cundinamarca</v>
      </c>
      <c r="B109" s="81" t="str">
        <f t="shared" si="21"/>
        <v>Ejecución de Penas y Medidas de Seguridad</v>
      </c>
      <c r="C109" s="81" t="s">
        <v>858</v>
      </c>
      <c r="D109" s="82">
        <v>6</v>
      </c>
      <c r="E109" s="82">
        <v>488</v>
      </c>
      <c r="F109" s="82">
        <v>81.333333333333329</v>
      </c>
      <c r="G109" s="82">
        <v>155</v>
      </c>
      <c r="H109" s="82">
        <v>25.833333333333332</v>
      </c>
      <c r="I109" s="83">
        <v>3260</v>
      </c>
      <c r="J109" s="84">
        <v>80.5</v>
      </c>
      <c r="K109" s="84">
        <v>0.83333333333333326</v>
      </c>
      <c r="L109" s="84">
        <v>25.000000000000004</v>
      </c>
      <c r="M109" s="84">
        <v>0.83333333333333326</v>
      </c>
      <c r="N109" s="85">
        <f t="shared" si="15"/>
        <v>0.31762295081967212</v>
      </c>
    </row>
    <row r="110" spans="1:14" ht="26.25" x14ac:dyDescent="0.25">
      <c r="A110" s="80" t="str">
        <f t="shared" si="20"/>
        <v>Cundinamarca</v>
      </c>
      <c r="B110" s="81" t="str">
        <f t="shared" si="21"/>
        <v>Ejecución de Penas y Medidas de Seguridad</v>
      </c>
      <c r="C110" s="81" t="s">
        <v>859</v>
      </c>
      <c r="D110" s="82">
        <v>6</v>
      </c>
      <c r="E110" s="82">
        <v>461</v>
      </c>
      <c r="F110" s="82">
        <v>76.833333333333329</v>
      </c>
      <c r="G110" s="82">
        <v>185</v>
      </c>
      <c r="H110" s="82">
        <v>30.833333333333332</v>
      </c>
      <c r="I110" s="83">
        <v>1547</v>
      </c>
      <c r="J110" s="84">
        <v>63.833333333333343</v>
      </c>
      <c r="K110" s="84">
        <v>13.000000000000002</v>
      </c>
      <c r="L110" s="84">
        <v>23.666666666666668</v>
      </c>
      <c r="M110" s="84">
        <v>7.166666666666667</v>
      </c>
      <c r="N110" s="85">
        <f t="shared" si="15"/>
        <v>0.40130151843817785</v>
      </c>
    </row>
    <row r="111" spans="1:14" ht="26.25" x14ac:dyDescent="0.25">
      <c r="A111" s="80" t="str">
        <f t="shared" si="20"/>
        <v>Cundinamarca</v>
      </c>
      <c r="B111" s="81" t="str">
        <f t="shared" si="21"/>
        <v>Ejecución de Penas y Medidas de Seguridad</v>
      </c>
      <c r="C111" s="81" t="s">
        <v>860</v>
      </c>
      <c r="D111" s="82">
        <v>6</v>
      </c>
      <c r="E111" s="82">
        <v>371</v>
      </c>
      <c r="F111" s="82">
        <v>61.833333333333336</v>
      </c>
      <c r="G111" s="82">
        <v>34</v>
      </c>
      <c r="H111" s="82">
        <v>5.666666666666667</v>
      </c>
      <c r="I111" s="83">
        <v>1600</v>
      </c>
      <c r="J111" s="84">
        <v>60.5</v>
      </c>
      <c r="K111" s="84">
        <v>1.3333333333333333</v>
      </c>
      <c r="L111" s="84">
        <v>4.5</v>
      </c>
      <c r="M111" s="84">
        <v>1.1666666666666667</v>
      </c>
      <c r="N111" s="85">
        <f t="shared" si="15"/>
        <v>9.1644204851752023E-2</v>
      </c>
    </row>
    <row r="112" spans="1:14" ht="26.25" x14ac:dyDescent="0.25">
      <c r="A112" s="80" t="str">
        <f t="shared" si="20"/>
        <v>Cundinamarca</v>
      </c>
      <c r="B112" s="81" t="str">
        <f t="shared" si="21"/>
        <v>Ejecución de Penas y Medidas de Seguridad</v>
      </c>
      <c r="C112" s="81" t="s">
        <v>861</v>
      </c>
      <c r="D112" s="82">
        <v>6</v>
      </c>
      <c r="E112" s="82">
        <v>364</v>
      </c>
      <c r="F112" s="82">
        <v>60.666666666666664</v>
      </c>
      <c r="G112" s="82">
        <v>2</v>
      </c>
      <c r="H112" s="82">
        <v>0.33333333333333331</v>
      </c>
      <c r="I112" s="83">
        <v>1553</v>
      </c>
      <c r="J112" s="84">
        <v>59.833333333333343</v>
      </c>
      <c r="K112" s="84">
        <v>0.83333333333333326</v>
      </c>
      <c r="L112" s="84">
        <v>0</v>
      </c>
      <c r="M112" s="84">
        <v>0.33333333333333331</v>
      </c>
      <c r="N112" s="85">
        <f t="shared" si="15"/>
        <v>5.4945054945054949E-3</v>
      </c>
    </row>
    <row r="113" spans="1:14" ht="26.25" x14ac:dyDescent="0.25">
      <c r="A113" s="80" t="str">
        <f t="shared" si="20"/>
        <v>Cundinamarca</v>
      </c>
      <c r="B113" s="81" t="str">
        <f t="shared" si="21"/>
        <v>Ejecución de Penas y Medidas de Seguridad</v>
      </c>
      <c r="C113" s="81" t="s">
        <v>862</v>
      </c>
      <c r="D113" s="82">
        <v>3</v>
      </c>
      <c r="E113" s="82">
        <v>80</v>
      </c>
      <c r="F113" s="82">
        <v>26.666666666666668</v>
      </c>
      <c r="G113" s="82">
        <v>46</v>
      </c>
      <c r="H113" s="82">
        <v>15.333333333333334</v>
      </c>
      <c r="I113" s="83">
        <v>2038</v>
      </c>
      <c r="J113" s="84">
        <v>19</v>
      </c>
      <c r="K113" s="84">
        <v>7.6666666666666652</v>
      </c>
      <c r="L113" s="84">
        <v>9</v>
      </c>
      <c r="M113" s="84">
        <v>6.333333333333333</v>
      </c>
      <c r="N113" s="85">
        <f t="shared" si="15"/>
        <v>0.57499999999999996</v>
      </c>
    </row>
    <row r="114" spans="1:14" ht="26.25" x14ac:dyDescent="0.25">
      <c r="A114" s="80" t="str">
        <f t="shared" si="20"/>
        <v>Cundinamarca</v>
      </c>
      <c r="B114" s="81" t="str">
        <f t="shared" si="21"/>
        <v>Ejecución de Penas y Medidas de Seguridad</v>
      </c>
      <c r="C114" s="81" t="s">
        <v>863</v>
      </c>
      <c r="D114" s="82">
        <v>6</v>
      </c>
      <c r="E114" s="82">
        <v>235</v>
      </c>
      <c r="F114" s="82">
        <v>39.166666666666664</v>
      </c>
      <c r="G114" s="82">
        <v>98</v>
      </c>
      <c r="H114" s="82">
        <v>16.333333333333332</v>
      </c>
      <c r="I114" s="83">
        <v>1531</v>
      </c>
      <c r="J114" s="84">
        <v>39.166666666666671</v>
      </c>
      <c r="K114" s="84"/>
      <c r="L114" s="84">
        <v>16.333333333333332</v>
      </c>
      <c r="M114" s="84"/>
      <c r="N114" s="85">
        <f t="shared" si="15"/>
        <v>0.41702127659574467</v>
      </c>
    </row>
    <row r="115" spans="1:14" ht="26.25" x14ac:dyDescent="0.25">
      <c r="A115" s="80" t="str">
        <f t="shared" si="20"/>
        <v>Cundinamarca</v>
      </c>
      <c r="B115" s="81" t="str">
        <f t="shared" si="21"/>
        <v>Ejecución de Penas y Medidas de Seguridad</v>
      </c>
      <c r="C115" s="81" t="s">
        <v>864</v>
      </c>
      <c r="D115" s="82">
        <v>6</v>
      </c>
      <c r="E115" s="82">
        <v>118</v>
      </c>
      <c r="F115" s="82">
        <v>19.666666666666668</v>
      </c>
      <c r="G115" s="82">
        <v>47</v>
      </c>
      <c r="H115" s="82">
        <v>7.833333333333333</v>
      </c>
      <c r="I115" s="83">
        <v>687</v>
      </c>
      <c r="J115" s="84">
        <v>13</v>
      </c>
      <c r="K115" s="84">
        <v>6.666666666666667</v>
      </c>
      <c r="L115" s="84">
        <v>2.1666666666666665</v>
      </c>
      <c r="M115" s="84">
        <v>5.666666666666667</v>
      </c>
      <c r="N115" s="85">
        <f t="shared" si="15"/>
        <v>0.39830508474576271</v>
      </c>
    </row>
    <row r="116" spans="1:14" x14ac:dyDescent="0.25">
      <c r="A116" s="86" t="s">
        <v>1593</v>
      </c>
      <c r="B116" s="87"/>
      <c r="C116" s="87"/>
      <c r="D116" s="88"/>
      <c r="E116" s="88"/>
      <c r="F116" s="88">
        <v>50</v>
      </c>
      <c r="G116" s="88"/>
      <c r="H116" s="88">
        <v>12</v>
      </c>
      <c r="I116" s="89"/>
      <c r="J116" s="90">
        <v>46</v>
      </c>
      <c r="K116" s="90">
        <v>4</v>
      </c>
      <c r="L116" s="90">
        <v>9</v>
      </c>
      <c r="M116" s="90">
        <v>3</v>
      </c>
      <c r="N116" s="91"/>
    </row>
    <row r="117" spans="1:14" x14ac:dyDescent="0.25">
      <c r="A117" s="92" t="s">
        <v>97</v>
      </c>
      <c r="B117" s="93"/>
      <c r="C117" s="93"/>
      <c r="D117" s="95"/>
      <c r="E117" s="95">
        <v>2627</v>
      </c>
      <c r="F117" s="95">
        <v>451.16666666666669</v>
      </c>
      <c r="G117" s="95">
        <v>608</v>
      </c>
      <c r="H117" s="95">
        <v>108.99999999999999</v>
      </c>
      <c r="I117" s="96">
        <v>16069</v>
      </c>
      <c r="J117" s="97">
        <v>417.00000000000006</v>
      </c>
      <c r="K117" s="97">
        <v>34.166666666666664</v>
      </c>
      <c r="L117" s="97">
        <v>84.5</v>
      </c>
      <c r="M117" s="97">
        <v>24.5</v>
      </c>
      <c r="N117" s="98">
        <f t="shared" si="15"/>
        <v>0.23144271031594976</v>
      </c>
    </row>
    <row r="118" spans="1:14" ht="26.25" x14ac:dyDescent="0.25">
      <c r="A118" s="78" t="s">
        <v>323</v>
      </c>
      <c r="B118" s="79" t="s">
        <v>786</v>
      </c>
      <c r="C118" s="81" t="s">
        <v>865</v>
      </c>
      <c r="D118" s="82">
        <v>6</v>
      </c>
      <c r="E118" s="82">
        <v>316</v>
      </c>
      <c r="F118" s="82">
        <v>52.666666666666664</v>
      </c>
      <c r="G118" s="82">
        <v>170</v>
      </c>
      <c r="H118" s="82">
        <v>28.333333333333332</v>
      </c>
      <c r="I118" s="83">
        <v>2248</v>
      </c>
      <c r="J118" s="84">
        <v>29.500000000000004</v>
      </c>
      <c r="K118" s="84">
        <v>23.166666666666668</v>
      </c>
      <c r="L118" s="84">
        <v>7.0000000000000009</v>
      </c>
      <c r="M118" s="84">
        <v>21.333333333333332</v>
      </c>
      <c r="N118" s="85">
        <f t="shared" si="15"/>
        <v>0.53797468354430378</v>
      </c>
    </row>
    <row r="119" spans="1:14" ht="26.25" x14ac:dyDescent="0.25">
      <c r="A119" s="80" t="str">
        <f t="shared" ref="A119:A120" si="22">A118</f>
        <v>Florencia</v>
      </c>
      <c r="B119" s="81" t="str">
        <f t="shared" ref="B119:B120" si="23">B118</f>
        <v>Ejecución de Penas y Medidas de Seguridad</v>
      </c>
      <c r="C119" s="81" t="s">
        <v>866</v>
      </c>
      <c r="D119" s="82">
        <v>6</v>
      </c>
      <c r="E119" s="82">
        <v>324</v>
      </c>
      <c r="F119" s="82">
        <v>54</v>
      </c>
      <c r="G119" s="82">
        <v>189</v>
      </c>
      <c r="H119" s="82">
        <v>31.5</v>
      </c>
      <c r="I119" s="83">
        <v>2317</v>
      </c>
      <c r="J119" s="84">
        <v>31</v>
      </c>
      <c r="K119" s="84">
        <v>22.999999999999996</v>
      </c>
      <c r="L119" s="84">
        <v>6.1666666666666661</v>
      </c>
      <c r="M119" s="84">
        <v>25.333333333333332</v>
      </c>
      <c r="N119" s="85">
        <f t="shared" si="15"/>
        <v>0.58333333333333337</v>
      </c>
    </row>
    <row r="120" spans="1:14" ht="26.25" x14ac:dyDescent="0.25">
      <c r="A120" s="80" t="str">
        <f t="shared" si="22"/>
        <v>Florencia</v>
      </c>
      <c r="B120" s="81" t="str">
        <f t="shared" si="23"/>
        <v>Ejecución de Penas y Medidas de Seguridad</v>
      </c>
      <c r="C120" s="81" t="s">
        <v>867</v>
      </c>
      <c r="D120" s="82">
        <v>6</v>
      </c>
      <c r="E120" s="82">
        <v>452</v>
      </c>
      <c r="F120" s="82">
        <v>75.333333333333329</v>
      </c>
      <c r="G120" s="82">
        <v>181</v>
      </c>
      <c r="H120" s="82">
        <v>30.166666666666668</v>
      </c>
      <c r="I120" s="83">
        <v>2163</v>
      </c>
      <c r="J120" s="84">
        <v>56</v>
      </c>
      <c r="K120" s="84">
        <v>19.333333333333332</v>
      </c>
      <c r="L120" s="84">
        <v>10.833333333333334</v>
      </c>
      <c r="M120" s="84">
        <v>19.333333333333332</v>
      </c>
      <c r="N120" s="85">
        <f t="shared" si="15"/>
        <v>0.40044247787610621</v>
      </c>
    </row>
    <row r="121" spans="1:14" x14ac:dyDescent="0.25">
      <c r="A121" s="86" t="s">
        <v>1593</v>
      </c>
      <c r="B121" s="87"/>
      <c r="C121" s="87"/>
      <c r="D121" s="88"/>
      <c r="E121" s="88"/>
      <c r="F121" s="88">
        <v>61</v>
      </c>
      <c r="G121" s="88"/>
      <c r="H121" s="88">
        <v>30</v>
      </c>
      <c r="I121" s="89"/>
      <c r="J121" s="90">
        <v>39</v>
      </c>
      <c r="K121" s="90">
        <v>22</v>
      </c>
      <c r="L121" s="90">
        <v>8</v>
      </c>
      <c r="M121" s="90">
        <v>22</v>
      </c>
      <c r="N121" s="91"/>
    </row>
    <row r="122" spans="1:14" x14ac:dyDescent="0.25">
      <c r="A122" s="92" t="s">
        <v>327</v>
      </c>
      <c r="B122" s="93"/>
      <c r="C122" s="93"/>
      <c r="D122" s="95"/>
      <c r="E122" s="95">
        <v>1092</v>
      </c>
      <c r="F122" s="95">
        <v>182</v>
      </c>
      <c r="G122" s="95">
        <v>540</v>
      </c>
      <c r="H122" s="95">
        <v>90</v>
      </c>
      <c r="I122" s="96">
        <v>6728</v>
      </c>
      <c r="J122" s="97">
        <v>116.5</v>
      </c>
      <c r="K122" s="97">
        <v>65.5</v>
      </c>
      <c r="L122" s="97">
        <v>24</v>
      </c>
      <c r="M122" s="97">
        <v>66</v>
      </c>
      <c r="N122" s="98">
        <f t="shared" si="15"/>
        <v>0.49450549450549453</v>
      </c>
    </row>
    <row r="123" spans="1:14" ht="26.25" x14ac:dyDescent="0.25">
      <c r="A123" s="78" t="s">
        <v>98</v>
      </c>
      <c r="B123" s="79" t="s">
        <v>786</v>
      </c>
      <c r="C123" s="81" t="s">
        <v>868</v>
      </c>
      <c r="D123" s="82">
        <v>6</v>
      </c>
      <c r="E123" s="82">
        <v>393</v>
      </c>
      <c r="F123" s="82">
        <v>65.5</v>
      </c>
      <c r="G123" s="82">
        <v>282</v>
      </c>
      <c r="H123" s="82">
        <v>47</v>
      </c>
      <c r="I123" s="83">
        <v>2929</v>
      </c>
      <c r="J123" s="84">
        <v>41.166666666666657</v>
      </c>
      <c r="K123" s="84">
        <v>24.333333333333336</v>
      </c>
      <c r="L123" s="84">
        <v>27.000000000000004</v>
      </c>
      <c r="M123" s="84">
        <v>20</v>
      </c>
      <c r="N123" s="85">
        <f t="shared" si="15"/>
        <v>0.71755725190839692</v>
      </c>
    </row>
    <row r="124" spans="1:14" ht="26.25" x14ac:dyDescent="0.25">
      <c r="A124" s="80" t="str">
        <f t="shared" ref="A124:A128" si="24">A123</f>
        <v>Ibagué</v>
      </c>
      <c r="B124" s="81" t="str">
        <f t="shared" ref="B124:B128" si="25">B123</f>
        <v>Ejecución de Penas y Medidas de Seguridad</v>
      </c>
      <c r="C124" s="81" t="s">
        <v>869</v>
      </c>
      <c r="D124" s="82">
        <v>6</v>
      </c>
      <c r="E124" s="82">
        <v>523</v>
      </c>
      <c r="F124" s="82">
        <v>87.166666666666671</v>
      </c>
      <c r="G124" s="82">
        <v>265</v>
      </c>
      <c r="H124" s="82">
        <v>44.166666666666664</v>
      </c>
      <c r="I124" s="83">
        <v>2681</v>
      </c>
      <c r="J124" s="84">
        <v>72.833333333333329</v>
      </c>
      <c r="K124" s="84">
        <v>14.333333333333332</v>
      </c>
      <c r="L124" s="84">
        <v>31.833333333333332</v>
      </c>
      <c r="M124" s="84">
        <v>12.333333333333334</v>
      </c>
      <c r="N124" s="85">
        <f t="shared" si="15"/>
        <v>0.50669216061185474</v>
      </c>
    </row>
    <row r="125" spans="1:14" ht="26.25" x14ac:dyDescent="0.25">
      <c r="A125" s="80" t="str">
        <f t="shared" si="24"/>
        <v>Ibagué</v>
      </c>
      <c r="B125" s="81" t="str">
        <f t="shared" si="25"/>
        <v>Ejecución de Penas y Medidas de Seguridad</v>
      </c>
      <c r="C125" s="81" t="s">
        <v>870</v>
      </c>
      <c r="D125" s="82">
        <v>6</v>
      </c>
      <c r="E125" s="82">
        <v>434</v>
      </c>
      <c r="F125" s="82">
        <v>72.333333333333329</v>
      </c>
      <c r="G125" s="82">
        <v>201</v>
      </c>
      <c r="H125" s="82">
        <v>33.5</v>
      </c>
      <c r="I125" s="83">
        <v>3110</v>
      </c>
      <c r="J125" s="84">
        <v>54.999999999999986</v>
      </c>
      <c r="K125" s="84">
        <v>17.333333333333332</v>
      </c>
      <c r="L125" s="84">
        <v>15.166666666666668</v>
      </c>
      <c r="M125" s="84">
        <v>18.333333333333336</v>
      </c>
      <c r="N125" s="85">
        <f t="shared" si="15"/>
        <v>0.46313364055299538</v>
      </c>
    </row>
    <row r="126" spans="1:14" ht="26.25" x14ac:dyDescent="0.25">
      <c r="A126" s="80" t="str">
        <f t="shared" si="24"/>
        <v>Ibagué</v>
      </c>
      <c r="B126" s="81" t="str">
        <f t="shared" si="25"/>
        <v>Ejecución de Penas y Medidas de Seguridad</v>
      </c>
      <c r="C126" s="81" t="s">
        <v>871</v>
      </c>
      <c r="D126" s="82">
        <v>6</v>
      </c>
      <c r="E126" s="82">
        <v>701</v>
      </c>
      <c r="F126" s="82">
        <v>116.83333333333333</v>
      </c>
      <c r="G126" s="82">
        <v>323</v>
      </c>
      <c r="H126" s="82">
        <v>53.833333333333336</v>
      </c>
      <c r="I126" s="83">
        <v>2891</v>
      </c>
      <c r="J126" s="84">
        <v>106.83333333333333</v>
      </c>
      <c r="K126" s="84">
        <v>10</v>
      </c>
      <c r="L126" s="84">
        <v>43.833333333333329</v>
      </c>
      <c r="M126" s="84">
        <v>10</v>
      </c>
      <c r="N126" s="85">
        <f t="shared" si="15"/>
        <v>0.4607703281027104</v>
      </c>
    </row>
    <row r="127" spans="1:14" ht="26.25" x14ac:dyDescent="0.25">
      <c r="A127" s="80" t="str">
        <f t="shared" si="24"/>
        <v>Ibagué</v>
      </c>
      <c r="B127" s="81" t="str">
        <f t="shared" si="25"/>
        <v>Ejecución de Penas y Medidas de Seguridad</v>
      </c>
      <c r="C127" s="81" t="s">
        <v>872</v>
      </c>
      <c r="D127" s="82">
        <v>6</v>
      </c>
      <c r="E127" s="82">
        <v>398</v>
      </c>
      <c r="F127" s="82">
        <v>66.333333333333329</v>
      </c>
      <c r="G127" s="82">
        <v>239</v>
      </c>
      <c r="H127" s="82">
        <v>39.833333333333336</v>
      </c>
      <c r="I127" s="83">
        <v>3075</v>
      </c>
      <c r="J127" s="84">
        <v>50</v>
      </c>
      <c r="K127" s="84">
        <v>16.333333333333332</v>
      </c>
      <c r="L127" s="84">
        <v>26.500000000000004</v>
      </c>
      <c r="M127" s="84">
        <v>13.333333333333332</v>
      </c>
      <c r="N127" s="85">
        <f t="shared" si="15"/>
        <v>0.60050251256281406</v>
      </c>
    </row>
    <row r="128" spans="1:14" ht="26.25" x14ac:dyDescent="0.25">
      <c r="A128" s="80" t="str">
        <f t="shared" si="24"/>
        <v>Ibagué</v>
      </c>
      <c r="B128" s="81" t="str">
        <f t="shared" si="25"/>
        <v>Ejecución de Penas y Medidas de Seguridad</v>
      </c>
      <c r="C128" s="81" t="s">
        <v>873</v>
      </c>
      <c r="D128" s="82">
        <v>6</v>
      </c>
      <c r="E128" s="82">
        <v>375</v>
      </c>
      <c r="F128" s="82">
        <v>62.5</v>
      </c>
      <c r="G128" s="82">
        <v>322</v>
      </c>
      <c r="H128" s="82">
        <v>53.666666666666664</v>
      </c>
      <c r="I128" s="83">
        <v>2448</v>
      </c>
      <c r="J128" s="84">
        <v>51.333333333333336</v>
      </c>
      <c r="K128" s="84">
        <v>11.166666666666666</v>
      </c>
      <c r="L128" s="84">
        <v>43.166666666666671</v>
      </c>
      <c r="M128" s="84">
        <v>10.5</v>
      </c>
      <c r="N128" s="85">
        <f t="shared" si="15"/>
        <v>0.85866666666666669</v>
      </c>
    </row>
    <row r="129" spans="1:14" x14ac:dyDescent="0.25">
      <c r="A129" s="86" t="s">
        <v>1593</v>
      </c>
      <c r="B129" s="87"/>
      <c r="C129" s="87"/>
      <c r="D129" s="88"/>
      <c r="E129" s="88"/>
      <c r="F129" s="88">
        <v>78</v>
      </c>
      <c r="G129" s="88"/>
      <c r="H129" s="88">
        <v>45</v>
      </c>
      <c r="I129" s="89"/>
      <c r="J129" s="90">
        <v>63</v>
      </c>
      <c r="K129" s="90">
        <v>16</v>
      </c>
      <c r="L129" s="90">
        <v>31</v>
      </c>
      <c r="M129" s="90">
        <v>14</v>
      </c>
      <c r="N129" s="91"/>
    </row>
    <row r="130" spans="1:14" x14ac:dyDescent="0.25">
      <c r="A130" s="92" t="s">
        <v>105</v>
      </c>
      <c r="B130" s="93"/>
      <c r="C130" s="93"/>
      <c r="D130" s="95"/>
      <c r="E130" s="95">
        <v>2824</v>
      </c>
      <c r="F130" s="95">
        <v>470.66666666666663</v>
      </c>
      <c r="G130" s="95">
        <v>1632</v>
      </c>
      <c r="H130" s="95">
        <v>272</v>
      </c>
      <c r="I130" s="96">
        <v>17134</v>
      </c>
      <c r="J130" s="97">
        <v>377.16666666666663</v>
      </c>
      <c r="K130" s="97">
        <v>93.5</v>
      </c>
      <c r="L130" s="97">
        <v>187.5</v>
      </c>
      <c r="M130" s="97">
        <v>84.5</v>
      </c>
      <c r="N130" s="98">
        <f t="shared" si="15"/>
        <v>0.57790368271954673</v>
      </c>
    </row>
    <row r="131" spans="1:14" ht="26.25" x14ac:dyDescent="0.25">
      <c r="A131" s="78" t="s">
        <v>106</v>
      </c>
      <c r="B131" s="79" t="s">
        <v>786</v>
      </c>
      <c r="C131" s="81" t="s">
        <v>874</v>
      </c>
      <c r="D131" s="82">
        <v>6</v>
      </c>
      <c r="E131" s="82">
        <v>362</v>
      </c>
      <c r="F131" s="82">
        <v>60.333333333333336</v>
      </c>
      <c r="G131" s="82">
        <v>279</v>
      </c>
      <c r="H131" s="82">
        <v>46.5</v>
      </c>
      <c r="I131" s="83">
        <v>1856</v>
      </c>
      <c r="J131" s="84">
        <v>52</v>
      </c>
      <c r="K131" s="84">
        <v>8.3333333333333339</v>
      </c>
      <c r="L131" s="84">
        <v>38.000000000000007</v>
      </c>
      <c r="M131" s="84">
        <v>8.5</v>
      </c>
      <c r="N131" s="85">
        <f t="shared" si="15"/>
        <v>0.77071823204419887</v>
      </c>
    </row>
    <row r="132" spans="1:14" ht="26.25" x14ac:dyDescent="0.25">
      <c r="A132" s="80" t="str">
        <f t="shared" ref="A132:A135" si="26">A131</f>
        <v>Manizales</v>
      </c>
      <c r="B132" s="81" t="str">
        <f t="shared" ref="B132:B135" si="27">B131</f>
        <v>Ejecución de Penas y Medidas de Seguridad</v>
      </c>
      <c r="C132" s="81" t="s">
        <v>875</v>
      </c>
      <c r="D132" s="82">
        <v>6</v>
      </c>
      <c r="E132" s="82">
        <v>361</v>
      </c>
      <c r="F132" s="82">
        <v>60.166666666666664</v>
      </c>
      <c r="G132" s="82">
        <v>372</v>
      </c>
      <c r="H132" s="82">
        <v>62</v>
      </c>
      <c r="I132" s="83">
        <v>1829</v>
      </c>
      <c r="J132" s="84">
        <v>52.166666666666657</v>
      </c>
      <c r="K132" s="84">
        <v>8</v>
      </c>
      <c r="L132" s="84">
        <v>54.833333333333336</v>
      </c>
      <c r="M132" s="84">
        <v>7.1666666666666661</v>
      </c>
      <c r="N132" s="85">
        <f t="shared" si="15"/>
        <v>1.0304709141274238</v>
      </c>
    </row>
    <row r="133" spans="1:14" ht="26.25" x14ac:dyDescent="0.25">
      <c r="A133" s="80" t="str">
        <f t="shared" si="26"/>
        <v>Manizales</v>
      </c>
      <c r="B133" s="81" t="str">
        <f t="shared" si="27"/>
        <v>Ejecución de Penas y Medidas de Seguridad</v>
      </c>
      <c r="C133" s="81" t="s">
        <v>876</v>
      </c>
      <c r="D133" s="82">
        <v>6</v>
      </c>
      <c r="E133" s="82">
        <v>362</v>
      </c>
      <c r="F133" s="82">
        <v>60.333333333333336</v>
      </c>
      <c r="G133" s="82">
        <v>281</v>
      </c>
      <c r="H133" s="82">
        <v>46.833333333333336</v>
      </c>
      <c r="I133" s="83">
        <v>1961</v>
      </c>
      <c r="J133" s="84">
        <v>52.833333333333336</v>
      </c>
      <c r="K133" s="84">
        <v>7.4999999999999991</v>
      </c>
      <c r="L133" s="84">
        <v>42.000000000000007</v>
      </c>
      <c r="M133" s="84">
        <v>4.8333333333333339</v>
      </c>
      <c r="N133" s="85">
        <f t="shared" si="15"/>
        <v>0.77624309392265189</v>
      </c>
    </row>
    <row r="134" spans="1:14" ht="26.25" x14ac:dyDescent="0.25">
      <c r="A134" s="80" t="str">
        <f t="shared" si="26"/>
        <v>Manizales</v>
      </c>
      <c r="B134" s="81" t="str">
        <f t="shared" si="27"/>
        <v>Ejecución de Penas y Medidas de Seguridad</v>
      </c>
      <c r="C134" s="81" t="s">
        <v>877</v>
      </c>
      <c r="D134" s="82">
        <v>6</v>
      </c>
      <c r="E134" s="82">
        <v>303</v>
      </c>
      <c r="F134" s="82">
        <v>50.5</v>
      </c>
      <c r="G134" s="82">
        <v>268</v>
      </c>
      <c r="H134" s="82">
        <v>44.666666666666664</v>
      </c>
      <c r="I134" s="83">
        <v>1220</v>
      </c>
      <c r="J134" s="84">
        <v>25.833333333333336</v>
      </c>
      <c r="K134" s="84">
        <v>24.666666666666668</v>
      </c>
      <c r="L134" s="84">
        <v>22.833333333333332</v>
      </c>
      <c r="M134" s="84">
        <v>21.833333333333332</v>
      </c>
      <c r="N134" s="85">
        <f t="shared" si="15"/>
        <v>0.88448844884488453</v>
      </c>
    </row>
    <row r="135" spans="1:14" ht="26.25" x14ac:dyDescent="0.25">
      <c r="A135" s="80" t="str">
        <f t="shared" si="26"/>
        <v>Manizales</v>
      </c>
      <c r="B135" s="81" t="str">
        <f t="shared" si="27"/>
        <v>Ejecución de Penas y Medidas de Seguridad</v>
      </c>
      <c r="C135" s="81" t="s">
        <v>878</v>
      </c>
      <c r="D135" s="82">
        <v>6</v>
      </c>
      <c r="E135" s="82">
        <v>273</v>
      </c>
      <c r="F135" s="82">
        <v>45.5</v>
      </c>
      <c r="G135" s="82">
        <v>297</v>
      </c>
      <c r="H135" s="82">
        <v>49.5</v>
      </c>
      <c r="I135" s="83">
        <v>1129</v>
      </c>
      <c r="J135" s="84">
        <v>21.333333333333336</v>
      </c>
      <c r="K135" s="84">
        <v>24.166666666666664</v>
      </c>
      <c r="L135" s="84">
        <v>30.166666666666664</v>
      </c>
      <c r="M135" s="84">
        <v>19.333333333333332</v>
      </c>
      <c r="N135" s="85">
        <f t="shared" si="15"/>
        <v>1.0879120879120878</v>
      </c>
    </row>
    <row r="136" spans="1:14" x14ac:dyDescent="0.25">
      <c r="A136" s="86" t="s">
        <v>1593</v>
      </c>
      <c r="B136" s="87"/>
      <c r="C136" s="87"/>
      <c r="D136" s="88"/>
      <c r="E136" s="88"/>
      <c r="F136" s="88">
        <v>55</v>
      </c>
      <c r="G136" s="88"/>
      <c r="H136" s="88">
        <v>50</v>
      </c>
      <c r="I136" s="89"/>
      <c r="J136" s="90">
        <v>41</v>
      </c>
      <c r="K136" s="90">
        <v>15</v>
      </c>
      <c r="L136" s="90">
        <v>38</v>
      </c>
      <c r="M136" s="90">
        <v>12</v>
      </c>
      <c r="N136" s="91"/>
    </row>
    <row r="137" spans="1:14" x14ac:dyDescent="0.25">
      <c r="A137" s="92" t="s">
        <v>111</v>
      </c>
      <c r="B137" s="93"/>
      <c r="C137" s="93"/>
      <c r="D137" s="95"/>
      <c r="E137" s="95">
        <v>1661</v>
      </c>
      <c r="F137" s="95">
        <v>276.83333333333337</v>
      </c>
      <c r="G137" s="95">
        <v>1497</v>
      </c>
      <c r="H137" s="95">
        <v>249.5</v>
      </c>
      <c r="I137" s="96">
        <v>7995</v>
      </c>
      <c r="J137" s="97">
        <v>204.16666666666669</v>
      </c>
      <c r="K137" s="97">
        <v>72.666666666666657</v>
      </c>
      <c r="L137" s="97">
        <v>187.83333333333334</v>
      </c>
      <c r="M137" s="97">
        <v>61.666666666666657</v>
      </c>
      <c r="N137" s="98">
        <f t="shared" si="15"/>
        <v>0.901264298615292</v>
      </c>
    </row>
    <row r="138" spans="1:14" ht="26.25" x14ac:dyDescent="0.25">
      <c r="A138" s="78" t="s">
        <v>112</v>
      </c>
      <c r="B138" s="79" t="s">
        <v>786</v>
      </c>
      <c r="C138" s="81" t="s">
        <v>879</v>
      </c>
      <c r="D138" s="82">
        <v>6</v>
      </c>
      <c r="E138" s="82">
        <v>715</v>
      </c>
      <c r="F138" s="82">
        <v>119.16666666666667</v>
      </c>
      <c r="G138" s="82">
        <v>388</v>
      </c>
      <c r="H138" s="82">
        <v>64.666666666666671</v>
      </c>
      <c r="I138" s="83">
        <v>2227</v>
      </c>
      <c r="J138" s="84">
        <v>91.666666666666671</v>
      </c>
      <c r="K138" s="84">
        <v>27.5</v>
      </c>
      <c r="L138" s="84">
        <v>43</v>
      </c>
      <c r="M138" s="84">
        <v>21.666666666666664</v>
      </c>
      <c r="N138" s="85">
        <f t="shared" si="15"/>
        <v>0.54265734265734267</v>
      </c>
    </row>
    <row r="139" spans="1:14" ht="26.25" x14ac:dyDescent="0.25">
      <c r="A139" s="80" t="str">
        <f t="shared" ref="A139:A145" si="28">A138</f>
        <v>Medellín</v>
      </c>
      <c r="B139" s="81" t="str">
        <f t="shared" ref="B139:B145" si="29">B138</f>
        <v>Ejecución de Penas y Medidas de Seguridad</v>
      </c>
      <c r="C139" s="81" t="s">
        <v>880</v>
      </c>
      <c r="D139" s="82">
        <v>6</v>
      </c>
      <c r="E139" s="82">
        <v>641</v>
      </c>
      <c r="F139" s="82">
        <v>106.83333333333333</v>
      </c>
      <c r="G139" s="82">
        <v>644</v>
      </c>
      <c r="H139" s="82">
        <v>107.33333333333333</v>
      </c>
      <c r="I139" s="83">
        <v>3130</v>
      </c>
      <c r="J139" s="84">
        <v>76.499999999999986</v>
      </c>
      <c r="K139" s="84">
        <v>30.333333333333336</v>
      </c>
      <c r="L139" s="84">
        <v>83.999999999999986</v>
      </c>
      <c r="M139" s="84">
        <v>23.333333333333336</v>
      </c>
      <c r="N139" s="85">
        <f t="shared" si="15"/>
        <v>1.0046801872074882</v>
      </c>
    </row>
    <row r="140" spans="1:14" ht="26.25" x14ac:dyDescent="0.25">
      <c r="A140" s="80" t="str">
        <f t="shared" si="28"/>
        <v>Medellín</v>
      </c>
      <c r="B140" s="81" t="str">
        <f t="shared" si="29"/>
        <v>Ejecución de Penas y Medidas de Seguridad</v>
      </c>
      <c r="C140" s="81" t="s">
        <v>881</v>
      </c>
      <c r="D140" s="82">
        <v>6</v>
      </c>
      <c r="E140" s="82">
        <v>640</v>
      </c>
      <c r="F140" s="82">
        <v>106.66666666666667</v>
      </c>
      <c r="G140" s="82">
        <v>331</v>
      </c>
      <c r="H140" s="82">
        <v>55.166666666666664</v>
      </c>
      <c r="I140" s="83">
        <v>3121</v>
      </c>
      <c r="J140" s="84">
        <v>80.666666666666657</v>
      </c>
      <c r="K140" s="84">
        <v>26</v>
      </c>
      <c r="L140" s="84">
        <v>32.499999999999993</v>
      </c>
      <c r="M140" s="84">
        <v>22.666666666666668</v>
      </c>
      <c r="N140" s="85">
        <f t="shared" si="15"/>
        <v>0.51718750000000002</v>
      </c>
    </row>
    <row r="141" spans="1:14" ht="26.25" x14ac:dyDescent="0.25">
      <c r="A141" s="80" t="str">
        <f t="shared" si="28"/>
        <v>Medellín</v>
      </c>
      <c r="B141" s="81" t="str">
        <f t="shared" si="29"/>
        <v>Ejecución de Penas y Medidas de Seguridad</v>
      </c>
      <c r="C141" s="81" t="s">
        <v>882</v>
      </c>
      <c r="D141" s="82">
        <v>6</v>
      </c>
      <c r="E141" s="82">
        <v>620</v>
      </c>
      <c r="F141" s="82">
        <v>103.33333333333333</v>
      </c>
      <c r="G141" s="82">
        <v>440</v>
      </c>
      <c r="H141" s="82">
        <v>73.333333333333329</v>
      </c>
      <c r="I141" s="83">
        <v>3719</v>
      </c>
      <c r="J141" s="84">
        <v>74.166666666666671</v>
      </c>
      <c r="K141" s="84">
        <v>29.166666666666668</v>
      </c>
      <c r="L141" s="84">
        <v>37.666666666666664</v>
      </c>
      <c r="M141" s="84">
        <v>35.666666666666664</v>
      </c>
      <c r="N141" s="85">
        <f t="shared" si="15"/>
        <v>0.70967741935483875</v>
      </c>
    </row>
    <row r="142" spans="1:14" ht="26.25" x14ac:dyDescent="0.25">
      <c r="A142" s="80" t="str">
        <f t="shared" si="28"/>
        <v>Medellín</v>
      </c>
      <c r="B142" s="81" t="str">
        <f t="shared" si="29"/>
        <v>Ejecución de Penas y Medidas de Seguridad</v>
      </c>
      <c r="C142" s="81" t="s">
        <v>883</v>
      </c>
      <c r="D142" s="82">
        <v>6</v>
      </c>
      <c r="E142" s="82">
        <v>377</v>
      </c>
      <c r="F142" s="82">
        <v>62.833333333333336</v>
      </c>
      <c r="G142" s="82">
        <v>169</v>
      </c>
      <c r="H142" s="82">
        <v>28.166666666666668</v>
      </c>
      <c r="I142" s="83">
        <v>3962</v>
      </c>
      <c r="J142" s="84">
        <v>62.833333333333336</v>
      </c>
      <c r="K142" s="84"/>
      <c r="L142" s="84">
        <v>28.166666666666664</v>
      </c>
      <c r="M142" s="84"/>
      <c r="N142" s="85">
        <f t="shared" si="15"/>
        <v>0.44827586206896552</v>
      </c>
    </row>
    <row r="143" spans="1:14" ht="26.25" x14ac:dyDescent="0.25">
      <c r="A143" s="80" t="str">
        <f t="shared" si="28"/>
        <v>Medellín</v>
      </c>
      <c r="B143" s="81" t="str">
        <f t="shared" si="29"/>
        <v>Ejecución de Penas y Medidas de Seguridad</v>
      </c>
      <c r="C143" s="81" t="s">
        <v>884</v>
      </c>
      <c r="D143" s="82">
        <v>6</v>
      </c>
      <c r="E143" s="82">
        <v>535</v>
      </c>
      <c r="F143" s="82">
        <v>89.166666666666671</v>
      </c>
      <c r="G143" s="82">
        <v>483</v>
      </c>
      <c r="H143" s="82">
        <v>80.5</v>
      </c>
      <c r="I143" s="83">
        <v>4045</v>
      </c>
      <c r="J143" s="84">
        <v>70.166666666666657</v>
      </c>
      <c r="K143" s="84">
        <v>19</v>
      </c>
      <c r="L143" s="84">
        <v>24</v>
      </c>
      <c r="M143" s="84">
        <v>56.5</v>
      </c>
      <c r="N143" s="85">
        <f t="shared" si="15"/>
        <v>0.90280373831775695</v>
      </c>
    </row>
    <row r="144" spans="1:14" ht="26.25" x14ac:dyDescent="0.25">
      <c r="A144" s="80" t="str">
        <f t="shared" si="28"/>
        <v>Medellín</v>
      </c>
      <c r="B144" s="81" t="str">
        <f t="shared" si="29"/>
        <v>Ejecución de Penas y Medidas de Seguridad</v>
      </c>
      <c r="C144" s="81" t="s">
        <v>885</v>
      </c>
      <c r="D144" s="82">
        <v>3</v>
      </c>
      <c r="E144" s="82">
        <v>1142</v>
      </c>
      <c r="F144" s="82">
        <v>380.66666666666669</v>
      </c>
      <c r="G144" s="82">
        <v>188</v>
      </c>
      <c r="H144" s="82">
        <v>62.666666666666664</v>
      </c>
      <c r="I144" s="83">
        <v>3391</v>
      </c>
      <c r="J144" s="84">
        <v>346</v>
      </c>
      <c r="K144" s="84">
        <v>34.666666666666664</v>
      </c>
      <c r="L144" s="84">
        <v>20.999999999999996</v>
      </c>
      <c r="M144" s="84">
        <v>41.666666666666664</v>
      </c>
      <c r="N144" s="85">
        <f t="shared" si="15"/>
        <v>0.16462346760070051</v>
      </c>
    </row>
    <row r="145" spans="1:14" ht="26.25" x14ac:dyDescent="0.25">
      <c r="A145" s="80" t="str">
        <f t="shared" si="28"/>
        <v>Medellín</v>
      </c>
      <c r="B145" s="81" t="str">
        <f t="shared" si="29"/>
        <v>Ejecución de Penas y Medidas de Seguridad</v>
      </c>
      <c r="C145" s="81" t="s">
        <v>886</v>
      </c>
      <c r="D145" s="82">
        <v>3.5</v>
      </c>
      <c r="E145" s="82">
        <v>1033</v>
      </c>
      <c r="F145" s="82">
        <v>295.14285714285717</v>
      </c>
      <c r="G145" s="82">
        <v>197</v>
      </c>
      <c r="H145" s="82">
        <v>56.285714285714285</v>
      </c>
      <c r="I145" s="83">
        <v>3196</v>
      </c>
      <c r="J145" s="84">
        <v>261.14285714285711</v>
      </c>
      <c r="K145" s="84">
        <v>34</v>
      </c>
      <c r="L145" s="84">
        <v>20</v>
      </c>
      <c r="M145" s="84">
        <v>36.285714285714285</v>
      </c>
      <c r="N145" s="85">
        <f t="shared" si="15"/>
        <v>0.19070667957405615</v>
      </c>
    </row>
    <row r="146" spans="1:14" x14ac:dyDescent="0.25">
      <c r="A146" s="86" t="s">
        <v>1593</v>
      </c>
      <c r="B146" s="87"/>
      <c r="C146" s="87"/>
      <c r="D146" s="88"/>
      <c r="E146" s="88"/>
      <c r="F146" s="88">
        <v>158</v>
      </c>
      <c r="G146" s="88"/>
      <c r="H146" s="88">
        <v>66</v>
      </c>
      <c r="I146" s="89"/>
      <c r="J146" s="90">
        <v>133</v>
      </c>
      <c r="K146" s="90">
        <v>29</v>
      </c>
      <c r="L146" s="90">
        <v>36</v>
      </c>
      <c r="M146" s="90">
        <v>34</v>
      </c>
      <c r="N146" s="91"/>
    </row>
    <row r="147" spans="1:14" x14ac:dyDescent="0.25">
      <c r="A147" s="92" t="s">
        <v>128</v>
      </c>
      <c r="B147" s="93"/>
      <c r="C147" s="93"/>
      <c r="D147" s="95"/>
      <c r="E147" s="95">
        <v>5703</v>
      </c>
      <c r="F147" s="95">
        <v>1263.8095238095239</v>
      </c>
      <c r="G147" s="95">
        <v>2840</v>
      </c>
      <c r="H147" s="95">
        <v>528.11904761904771</v>
      </c>
      <c r="I147" s="96">
        <v>26791</v>
      </c>
      <c r="J147" s="97">
        <v>1063.1428571428571</v>
      </c>
      <c r="K147" s="97">
        <v>200.66666666666666</v>
      </c>
      <c r="L147" s="97">
        <v>290.33333333333326</v>
      </c>
      <c r="M147" s="97">
        <v>237.78571428571428</v>
      </c>
      <c r="N147" s="98">
        <f t="shared" si="15"/>
        <v>0.49798351744695774</v>
      </c>
    </row>
    <row r="148" spans="1:14" ht="26.25" x14ac:dyDescent="0.25">
      <c r="A148" s="78" t="s">
        <v>359</v>
      </c>
      <c r="B148" s="79" t="s">
        <v>786</v>
      </c>
      <c r="C148" s="81" t="s">
        <v>887</v>
      </c>
      <c r="D148" s="82">
        <v>6</v>
      </c>
      <c r="E148" s="82">
        <v>182</v>
      </c>
      <c r="F148" s="82">
        <v>30.333333333333332</v>
      </c>
      <c r="G148" s="82">
        <v>239</v>
      </c>
      <c r="H148" s="82">
        <v>39.833333333333336</v>
      </c>
      <c r="I148" s="83">
        <v>845</v>
      </c>
      <c r="J148" s="84">
        <v>10.666666666666668</v>
      </c>
      <c r="K148" s="84">
        <v>19.666666666666664</v>
      </c>
      <c r="L148" s="84">
        <v>20.333333333333332</v>
      </c>
      <c r="M148" s="84">
        <v>19.5</v>
      </c>
      <c r="N148" s="85">
        <f t="shared" si="15"/>
        <v>1.3131868131868132</v>
      </c>
    </row>
    <row r="149" spans="1:14" ht="26.25" x14ac:dyDescent="0.25">
      <c r="A149" s="80" t="str">
        <f>A148</f>
        <v>Mocoa</v>
      </c>
      <c r="B149" s="81" t="str">
        <f t="shared" ref="B149" si="30">B148</f>
        <v>Ejecución de Penas y Medidas de Seguridad</v>
      </c>
      <c r="C149" s="81" t="s">
        <v>888</v>
      </c>
      <c r="D149" s="82">
        <v>6</v>
      </c>
      <c r="E149" s="82">
        <v>224</v>
      </c>
      <c r="F149" s="82">
        <v>37.333333333333336</v>
      </c>
      <c r="G149" s="82">
        <v>148</v>
      </c>
      <c r="H149" s="82">
        <v>24.666666666666668</v>
      </c>
      <c r="I149" s="83">
        <v>920</v>
      </c>
      <c r="J149" s="84">
        <v>18.166666666666668</v>
      </c>
      <c r="K149" s="84">
        <v>19.166666666666664</v>
      </c>
      <c r="L149" s="84">
        <v>4.8333333333333339</v>
      </c>
      <c r="M149" s="84">
        <v>19.833333333333336</v>
      </c>
      <c r="N149" s="85">
        <f t="shared" si="15"/>
        <v>0.6607142857142857</v>
      </c>
    </row>
    <row r="150" spans="1:14" x14ac:dyDescent="0.25">
      <c r="A150" s="86" t="s">
        <v>1593</v>
      </c>
      <c r="B150" s="87"/>
      <c r="C150" s="87"/>
      <c r="D150" s="88"/>
      <c r="E150" s="88"/>
      <c r="F150" s="88">
        <v>34</v>
      </c>
      <c r="G150" s="88"/>
      <c r="H150" s="88">
        <v>32</v>
      </c>
      <c r="I150" s="89"/>
      <c r="J150" s="90">
        <v>14</v>
      </c>
      <c r="K150" s="90">
        <v>19</v>
      </c>
      <c r="L150" s="90">
        <v>13</v>
      </c>
      <c r="M150" s="90">
        <v>20</v>
      </c>
      <c r="N150" s="91"/>
    </row>
    <row r="151" spans="1:14" x14ac:dyDescent="0.25">
      <c r="A151" s="92" t="s">
        <v>362</v>
      </c>
      <c r="B151" s="93"/>
      <c r="C151" s="93"/>
      <c r="D151" s="95"/>
      <c r="E151" s="95">
        <v>406</v>
      </c>
      <c r="F151" s="95">
        <v>67.666666666666671</v>
      </c>
      <c r="G151" s="95">
        <v>387</v>
      </c>
      <c r="H151" s="95">
        <v>64.5</v>
      </c>
      <c r="I151" s="96">
        <v>1765</v>
      </c>
      <c r="J151" s="97">
        <v>28.833333333333336</v>
      </c>
      <c r="K151" s="97">
        <v>38.833333333333329</v>
      </c>
      <c r="L151" s="97">
        <v>25.166666666666664</v>
      </c>
      <c r="M151" s="97">
        <v>39.333333333333336</v>
      </c>
      <c r="N151" s="98">
        <f t="shared" si="15"/>
        <v>0.95320197044334976</v>
      </c>
    </row>
    <row r="152" spans="1:14" ht="26.25" x14ac:dyDescent="0.25">
      <c r="A152" s="78" t="s">
        <v>129</v>
      </c>
      <c r="B152" s="79" t="s">
        <v>786</v>
      </c>
      <c r="C152" s="81" t="s">
        <v>889</v>
      </c>
      <c r="D152" s="82">
        <v>6</v>
      </c>
      <c r="E152" s="82">
        <v>449</v>
      </c>
      <c r="F152" s="82">
        <v>74.833333333333329</v>
      </c>
      <c r="G152" s="82">
        <v>201</v>
      </c>
      <c r="H152" s="82">
        <v>33.5</v>
      </c>
      <c r="I152" s="83">
        <v>1448</v>
      </c>
      <c r="J152" s="84">
        <v>74.166666666666671</v>
      </c>
      <c r="K152" s="84">
        <v>0.66666666666666663</v>
      </c>
      <c r="L152" s="84">
        <v>31.833333333333336</v>
      </c>
      <c r="M152" s="84">
        <v>1.6666666666666665</v>
      </c>
      <c r="N152" s="85">
        <f t="shared" si="15"/>
        <v>0.44766146993318484</v>
      </c>
    </row>
    <row r="153" spans="1:14" ht="26.25" x14ac:dyDescent="0.25">
      <c r="A153" s="80" t="str">
        <f>A152</f>
        <v>Montería</v>
      </c>
      <c r="B153" s="81" t="str">
        <f t="shared" ref="B153" si="31">B152</f>
        <v>Ejecución de Penas y Medidas de Seguridad</v>
      </c>
      <c r="C153" s="81" t="s">
        <v>890</v>
      </c>
      <c r="D153" s="82">
        <v>6</v>
      </c>
      <c r="E153" s="82">
        <v>613</v>
      </c>
      <c r="F153" s="82">
        <v>102.16666666666667</v>
      </c>
      <c r="G153" s="82">
        <v>131</v>
      </c>
      <c r="H153" s="82">
        <v>21.833333333333332</v>
      </c>
      <c r="I153" s="83">
        <v>2923</v>
      </c>
      <c r="J153" s="84">
        <v>101</v>
      </c>
      <c r="K153" s="84">
        <v>1.1666666666666667</v>
      </c>
      <c r="L153" s="84">
        <v>20.166666666666664</v>
      </c>
      <c r="M153" s="84">
        <v>1.6666666666666667</v>
      </c>
      <c r="N153" s="85">
        <f t="shared" si="15"/>
        <v>0.21370309951060359</v>
      </c>
    </row>
    <row r="154" spans="1:14" x14ac:dyDescent="0.25">
      <c r="A154" s="86" t="s">
        <v>1593</v>
      </c>
      <c r="B154" s="87"/>
      <c r="C154" s="87"/>
      <c r="D154" s="88"/>
      <c r="E154" s="88"/>
      <c r="F154" s="88">
        <v>89</v>
      </c>
      <c r="G154" s="88"/>
      <c r="H154" s="88">
        <v>28</v>
      </c>
      <c r="I154" s="89"/>
      <c r="J154" s="90">
        <v>88</v>
      </c>
      <c r="K154" s="90">
        <v>1</v>
      </c>
      <c r="L154" s="90">
        <v>26</v>
      </c>
      <c r="M154" s="90">
        <v>2</v>
      </c>
      <c r="N154" s="91"/>
    </row>
    <row r="155" spans="1:14" x14ac:dyDescent="0.25">
      <c r="A155" s="92" t="s">
        <v>133</v>
      </c>
      <c r="B155" s="93"/>
      <c r="C155" s="93"/>
      <c r="D155" s="95"/>
      <c r="E155" s="95">
        <v>1062</v>
      </c>
      <c r="F155" s="95">
        <v>177</v>
      </c>
      <c r="G155" s="95">
        <v>332</v>
      </c>
      <c r="H155" s="95">
        <v>55.333333333333329</v>
      </c>
      <c r="I155" s="96">
        <v>4371</v>
      </c>
      <c r="J155" s="97">
        <v>175.16666666666669</v>
      </c>
      <c r="K155" s="97">
        <v>1.8333333333333335</v>
      </c>
      <c r="L155" s="97">
        <v>52</v>
      </c>
      <c r="M155" s="97">
        <v>3.333333333333333</v>
      </c>
      <c r="N155" s="98">
        <f t="shared" si="15"/>
        <v>0.31261770244821091</v>
      </c>
    </row>
    <row r="156" spans="1:14" ht="26.25" x14ac:dyDescent="0.25">
      <c r="A156" s="78" t="s">
        <v>134</v>
      </c>
      <c r="B156" s="79" t="s">
        <v>786</v>
      </c>
      <c r="C156" s="81" t="s">
        <v>891</v>
      </c>
      <c r="D156" s="82">
        <v>6</v>
      </c>
      <c r="E156" s="82">
        <v>382</v>
      </c>
      <c r="F156" s="82">
        <v>63.666666666666664</v>
      </c>
      <c r="G156" s="82">
        <v>303</v>
      </c>
      <c r="H156" s="82">
        <v>50.5</v>
      </c>
      <c r="I156" s="83">
        <v>2932</v>
      </c>
      <c r="J156" s="84">
        <v>53.666666666666679</v>
      </c>
      <c r="K156" s="84">
        <v>10</v>
      </c>
      <c r="L156" s="84">
        <v>39.5</v>
      </c>
      <c r="M156" s="84">
        <v>11</v>
      </c>
      <c r="N156" s="85">
        <f t="shared" si="15"/>
        <v>0.79319371727748689</v>
      </c>
    </row>
    <row r="157" spans="1:14" ht="26.25" x14ac:dyDescent="0.25">
      <c r="A157" s="80" t="str">
        <f t="shared" ref="A157:A159" si="32">A156</f>
        <v>Neiva</v>
      </c>
      <c r="B157" s="81" t="str">
        <f t="shared" ref="B157:B159" si="33">B156</f>
        <v>Ejecución de Penas y Medidas de Seguridad</v>
      </c>
      <c r="C157" s="81" t="s">
        <v>892</v>
      </c>
      <c r="D157" s="82">
        <v>6</v>
      </c>
      <c r="E157" s="82">
        <v>402</v>
      </c>
      <c r="F157" s="82">
        <v>67</v>
      </c>
      <c r="G157" s="82">
        <v>120</v>
      </c>
      <c r="H157" s="82">
        <v>20</v>
      </c>
      <c r="I157" s="83">
        <v>3233</v>
      </c>
      <c r="J157" s="84">
        <v>55.333333333333329</v>
      </c>
      <c r="K157" s="84">
        <v>11.666666666666668</v>
      </c>
      <c r="L157" s="84">
        <v>8.9999999999999982</v>
      </c>
      <c r="M157" s="84">
        <v>11.000000000000002</v>
      </c>
      <c r="N157" s="85">
        <f t="shared" si="15"/>
        <v>0.29850746268656714</v>
      </c>
    </row>
    <row r="158" spans="1:14" ht="26.25" x14ac:dyDescent="0.25">
      <c r="A158" s="80" t="str">
        <f t="shared" si="32"/>
        <v>Neiva</v>
      </c>
      <c r="B158" s="81" t="str">
        <f t="shared" si="33"/>
        <v>Ejecución de Penas y Medidas de Seguridad</v>
      </c>
      <c r="C158" s="81" t="s">
        <v>893</v>
      </c>
      <c r="D158" s="82">
        <v>6</v>
      </c>
      <c r="E158" s="82">
        <v>382</v>
      </c>
      <c r="F158" s="82">
        <v>63.666666666666664</v>
      </c>
      <c r="G158" s="82">
        <v>212</v>
      </c>
      <c r="H158" s="82">
        <v>35.333333333333336</v>
      </c>
      <c r="I158" s="83">
        <v>2903</v>
      </c>
      <c r="J158" s="84">
        <v>53.5</v>
      </c>
      <c r="K158" s="84">
        <v>10.166666666666668</v>
      </c>
      <c r="L158" s="84">
        <v>25.000000000000004</v>
      </c>
      <c r="M158" s="84">
        <v>10.333333333333332</v>
      </c>
      <c r="N158" s="85">
        <f t="shared" si="15"/>
        <v>0.55497382198952883</v>
      </c>
    </row>
    <row r="159" spans="1:14" ht="26.25" x14ac:dyDescent="0.25">
      <c r="A159" s="80" t="str">
        <f t="shared" si="32"/>
        <v>Neiva</v>
      </c>
      <c r="B159" s="81" t="str">
        <f t="shared" si="33"/>
        <v>Ejecución de Penas y Medidas de Seguridad</v>
      </c>
      <c r="C159" s="81" t="s">
        <v>894</v>
      </c>
      <c r="D159" s="82">
        <v>6</v>
      </c>
      <c r="E159" s="82">
        <v>387</v>
      </c>
      <c r="F159" s="82">
        <v>64.5</v>
      </c>
      <c r="G159" s="82">
        <v>160</v>
      </c>
      <c r="H159" s="82">
        <v>26.666666666666668</v>
      </c>
      <c r="I159" s="83">
        <v>3067</v>
      </c>
      <c r="J159" s="84">
        <v>54.500000000000007</v>
      </c>
      <c r="K159" s="84">
        <v>10</v>
      </c>
      <c r="L159" s="84">
        <v>15.833333333333336</v>
      </c>
      <c r="M159" s="84">
        <v>10.833333333333332</v>
      </c>
      <c r="N159" s="85">
        <f t="shared" si="15"/>
        <v>0.41343669250645992</v>
      </c>
    </row>
    <row r="160" spans="1:14" x14ac:dyDescent="0.25">
      <c r="A160" s="86" t="s">
        <v>1593</v>
      </c>
      <c r="B160" s="87"/>
      <c r="C160" s="87"/>
      <c r="D160" s="88"/>
      <c r="E160" s="88"/>
      <c r="F160" s="88">
        <v>65</v>
      </c>
      <c r="G160" s="88"/>
      <c r="H160" s="88">
        <v>33</v>
      </c>
      <c r="I160" s="89"/>
      <c r="J160" s="90">
        <v>54</v>
      </c>
      <c r="K160" s="90">
        <v>10</v>
      </c>
      <c r="L160" s="90">
        <v>22</v>
      </c>
      <c r="M160" s="90">
        <v>11</v>
      </c>
      <c r="N160" s="91"/>
    </row>
    <row r="161" spans="1:14" x14ac:dyDescent="0.25">
      <c r="A161" s="92" t="s">
        <v>139</v>
      </c>
      <c r="B161" s="93"/>
      <c r="C161" s="93"/>
      <c r="D161" s="95"/>
      <c r="E161" s="95">
        <v>1553</v>
      </c>
      <c r="F161" s="95">
        <v>258.83333333333331</v>
      </c>
      <c r="G161" s="95">
        <v>795</v>
      </c>
      <c r="H161" s="95">
        <v>132.5</v>
      </c>
      <c r="I161" s="96">
        <v>12135</v>
      </c>
      <c r="J161" s="97">
        <v>217</v>
      </c>
      <c r="K161" s="97">
        <v>41.833333333333336</v>
      </c>
      <c r="L161" s="97">
        <v>89.333333333333343</v>
      </c>
      <c r="M161" s="97">
        <v>43.166666666666657</v>
      </c>
      <c r="N161" s="98">
        <f t="shared" si="15"/>
        <v>0.51191242755956212</v>
      </c>
    </row>
    <row r="162" spans="1:14" ht="26.25" x14ac:dyDescent="0.25">
      <c r="A162" s="78" t="s">
        <v>373</v>
      </c>
      <c r="B162" s="79" t="s">
        <v>786</v>
      </c>
      <c r="C162" s="81" t="s">
        <v>895</v>
      </c>
      <c r="D162" s="82">
        <v>6</v>
      </c>
      <c r="E162" s="82">
        <v>187</v>
      </c>
      <c r="F162" s="82">
        <v>31.166666666666668</v>
      </c>
      <c r="G162" s="82">
        <v>102</v>
      </c>
      <c r="H162" s="82">
        <v>17</v>
      </c>
      <c r="I162" s="83">
        <v>980</v>
      </c>
      <c r="J162" s="84">
        <v>28</v>
      </c>
      <c r="K162" s="84">
        <v>3.1666666666666665</v>
      </c>
      <c r="L162" s="84">
        <v>15.16666666666667</v>
      </c>
      <c r="M162" s="84">
        <v>1.8333333333333335</v>
      </c>
      <c r="N162" s="85">
        <f t="shared" si="15"/>
        <v>0.54545454545454541</v>
      </c>
    </row>
    <row r="163" spans="1:14" x14ac:dyDescent="0.25">
      <c r="A163" s="86" t="s">
        <v>1593</v>
      </c>
      <c r="B163" s="87"/>
      <c r="C163" s="87"/>
      <c r="D163" s="88"/>
      <c r="E163" s="88"/>
      <c r="F163" s="88">
        <v>31</v>
      </c>
      <c r="G163" s="88"/>
      <c r="H163" s="88">
        <v>17</v>
      </c>
      <c r="I163" s="89"/>
      <c r="J163" s="90">
        <v>28</v>
      </c>
      <c r="K163" s="90">
        <v>3</v>
      </c>
      <c r="L163" s="90">
        <v>15</v>
      </c>
      <c r="M163" s="90">
        <v>2</v>
      </c>
      <c r="N163" s="91"/>
    </row>
    <row r="164" spans="1:14" x14ac:dyDescent="0.25">
      <c r="A164" s="92" t="s">
        <v>375</v>
      </c>
      <c r="B164" s="93"/>
      <c r="C164" s="93"/>
      <c r="D164" s="95"/>
      <c r="E164" s="95">
        <v>187</v>
      </c>
      <c r="F164" s="95">
        <v>31.166666666666668</v>
      </c>
      <c r="G164" s="95">
        <v>102</v>
      </c>
      <c r="H164" s="95">
        <v>17</v>
      </c>
      <c r="I164" s="96">
        <v>980</v>
      </c>
      <c r="J164" s="97">
        <v>28</v>
      </c>
      <c r="K164" s="97">
        <v>3.1666666666666665</v>
      </c>
      <c r="L164" s="97">
        <v>15.16666666666667</v>
      </c>
      <c r="M164" s="97">
        <v>1.8333333333333335</v>
      </c>
      <c r="N164" s="98">
        <f t="shared" si="15"/>
        <v>0.54545454545454541</v>
      </c>
    </row>
    <row r="165" spans="1:14" ht="26.25" x14ac:dyDescent="0.25">
      <c r="A165" s="78" t="s">
        <v>140</v>
      </c>
      <c r="B165" s="79" t="s">
        <v>786</v>
      </c>
      <c r="C165" s="81" t="s">
        <v>896</v>
      </c>
      <c r="D165" s="82">
        <v>6</v>
      </c>
      <c r="E165" s="82">
        <v>293</v>
      </c>
      <c r="F165" s="82">
        <v>48.833333333333336</v>
      </c>
      <c r="G165" s="82">
        <v>145</v>
      </c>
      <c r="H165" s="82">
        <v>24.166666666666668</v>
      </c>
      <c r="I165" s="83">
        <v>2190</v>
      </c>
      <c r="J165" s="84">
        <v>43.666666666666664</v>
      </c>
      <c r="K165" s="84">
        <v>5.166666666666667</v>
      </c>
      <c r="L165" s="84">
        <v>18.5</v>
      </c>
      <c r="M165" s="84">
        <v>5.6666666666666661</v>
      </c>
      <c r="N165" s="85">
        <f t="shared" si="15"/>
        <v>0.4948805460750853</v>
      </c>
    </row>
    <row r="166" spans="1:14" ht="26.25" x14ac:dyDescent="0.25">
      <c r="A166" s="80" t="str">
        <f t="shared" ref="A166:A168" si="34">A165</f>
        <v>Pasto</v>
      </c>
      <c r="B166" s="81" t="str">
        <f t="shared" ref="B166:B168" si="35">B165</f>
        <v>Ejecución de Penas y Medidas de Seguridad</v>
      </c>
      <c r="C166" s="81" t="s">
        <v>897</v>
      </c>
      <c r="D166" s="82">
        <v>6</v>
      </c>
      <c r="E166" s="82">
        <v>291</v>
      </c>
      <c r="F166" s="82">
        <v>48.5</v>
      </c>
      <c r="G166" s="82">
        <v>258</v>
      </c>
      <c r="H166" s="82">
        <v>43</v>
      </c>
      <c r="I166" s="83">
        <v>1345</v>
      </c>
      <c r="J166" s="84">
        <v>44.666666666666671</v>
      </c>
      <c r="K166" s="84">
        <v>3.833333333333333</v>
      </c>
      <c r="L166" s="84">
        <v>35.833333333333336</v>
      </c>
      <c r="M166" s="84">
        <v>7.166666666666667</v>
      </c>
      <c r="N166" s="85">
        <f t="shared" ref="N166:N236" si="36">+G166/E166</f>
        <v>0.88659793814432986</v>
      </c>
    </row>
    <row r="167" spans="1:14" ht="26.25" x14ac:dyDescent="0.25">
      <c r="A167" s="80" t="str">
        <f t="shared" si="34"/>
        <v>Pasto</v>
      </c>
      <c r="B167" s="81" t="str">
        <f t="shared" si="35"/>
        <v>Ejecución de Penas y Medidas de Seguridad</v>
      </c>
      <c r="C167" s="81" t="s">
        <v>898</v>
      </c>
      <c r="D167" s="82">
        <v>6</v>
      </c>
      <c r="E167" s="82">
        <v>308</v>
      </c>
      <c r="F167" s="82">
        <v>51.333333333333336</v>
      </c>
      <c r="G167" s="82">
        <v>156</v>
      </c>
      <c r="H167" s="82">
        <v>26</v>
      </c>
      <c r="I167" s="83">
        <v>2106</v>
      </c>
      <c r="J167" s="84">
        <v>44.166666666666671</v>
      </c>
      <c r="K167" s="84">
        <v>7.166666666666667</v>
      </c>
      <c r="L167" s="84">
        <v>17.333333333333336</v>
      </c>
      <c r="M167" s="84">
        <v>8.6666666666666679</v>
      </c>
      <c r="N167" s="85">
        <f t="shared" si="36"/>
        <v>0.50649350649350644</v>
      </c>
    </row>
    <row r="168" spans="1:14" ht="26.25" x14ac:dyDescent="0.25">
      <c r="A168" s="80" t="str">
        <f t="shared" si="34"/>
        <v>Pasto</v>
      </c>
      <c r="B168" s="81" t="str">
        <f t="shared" si="35"/>
        <v>Ejecución de Penas y Medidas de Seguridad</v>
      </c>
      <c r="C168" s="81" t="s">
        <v>899</v>
      </c>
      <c r="D168" s="82">
        <v>6</v>
      </c>
      <c r="E168" s="82">
        <v>150</v>
      </c>
      <c r="F168" s="82">
        <v>25</v>
      </c>
      <c r="G168" s="82">
        <v>151</v>
      </c>
      <c r="H168" s="82">
        <v>25.166666666666668</v>
      </c>
      <c r="I168" s="83">
        <v>1224</v>
      </c>
      <c r="J168" s="84">
        <v>18.833333333333332</v>
      </c>
      <c r="K168" s="84">
        <v>6.166666666666667</v>
      </c>
      <c r="L168" s="84">
        <v>18.833333333333336</v>
      </c>
      <c r="M168" s="84">
        <v>6.333333333333333</v>
      </c>
      <c r="N168" s="85">
        <f t="shared" si="36"/>
        <v>1.0066666666666666</v>
      </c>
    </row>
    <row r="169" spans="1:14" x14ac:dyDescent="0.25">
      <c r="A169" s="86" t="s">
        <v>1593</v>
      </c>
      <c r="B169" s="87"/>
      <c r="C169" s="87"/>
      <c r="D169" s="88"/>
      <c r="E169" s="88"/>
      <c r="F169" s="88">
        <v>43</v>
      </c>
      <c r="G169" s="88"/>
      <c r="H169" s="88">
        <v>30</v>
      </c>
      <c r="I169" s="89"/>
      <c r="J169" s="90">
        <v>38</v>
      </c>
      <c r="K169" s="90">
        <v>6</v>
      </c>
      <c r="L169" s="90">
        <v>23</v>
      </c>
      <c r="M169" s="90">
        <v>7</v>
      </c>
      <c r="N169" s="91"/>
    </row>
    <row r="170" spans="1:14" x14ac:dyDescent="0.25">
      <c r="A170" s="92" t="s">
        <v>145</v>
      </c>
      <c r="B170" s="93"/>
      <c r="C170" s="93"/>
      <c r="D170" s="95"/>
      <c r="E170" s="95">
        <v>1042</v>
      </c>
      <c r="F170" s="95">
        <v>173.66666666666669</v>
      </c>
      <c r="G170" s="95">
        <v>710</v>
      </c>
      <c r="H170" s="95">
        <v>118.33333333333334</v>
      </c>
      <c r="I170" s="96">
        <v>6865</v>
      </c>
      <c r="J170" s="97">
        <v>151.33333333333334</v>
      </c>
      <c r="K170" s="97">
        <v>22.333333333333336</v>
      </c>
      <c r="L170" s="97">
        <v>90.5</v>
      </c>
      <c r="M170" s="97">
        <v>27.833333333333332</v>
      </c>
      <c r="N170" s="98">
        <f t="shared" si="36"/>
        <v>0.68138195777351251</v>
      </c>
    </row>
    <row r="171" spans="1:14" ht="26.25" x14ac:dyDescent="0.25">
      <c r="A171" s="78" t="s">
        <v>146</v>
      </c>
      <c r="B171" s="79" t="s">
        <v>786</v>
      </c>
      <c r="C171" s="81" t="s">
        <v>900</v>
      </c>
      <c r="D171" s="82">
        <v>6</v>
      </c>
      <c r="E171" s="82">
        <v>280</v>
      </c>
      <c r="F171" s="82">
        <v>46.666666666666664</v>
      </c>
      <c r="G171" s="82">
        <v>413</v>
      </c>
      <c r="H171" s="82">
        <v>68.833333333333329</v>
      </c>
      <c r="I171" s="83">
        <v>818</v>
      </c>
      <c r="J171" s="84">
        <v>42.499999999999993</v>
      </c>
      <c r="K171" s="84">
        <v>4.1666666666666661</v>
      </c>
      <c r="L171" s="84">
        <v>64.333333333333343</v>
      </c>
      <c r="M171" s="84">
        <v>4.5</v>
      </c>
      <c r="N171" s="85">
        <f t="shared" si="36"/>
        <v>1.4750000000000001</v>
      </c>
    </row>
    <row r="172" spans="1:14" ht="26.25" x14ac:dyDescent="0.25">
      <c r="A172" s="80" t="str">
        <f t="shared" ref="A172:A174" si="37">A171</f>
        <v>Pereira</v>
      </c>
      <c r="B172" s="81" t="str">
        <f t="shared" ref="B172:B174" si="38">B171</f>
        <v>Ejecución de Penas y Medidas de Seguridad</v>
      </c>
      <c r="C172" s="81" t="s">
        <v>901</v>
      </c>
      <c r="D172" s="82">
        <v>6</v>
      </c>
      <c r="E172" s="82">
        <v>278</v>
      </c>
      <c r="F172" s="82">
        <v>46.333333333333336</v>
      </c>
      <c r="G172" s="82">
        <v>277</v>
      </c>
      <c r="H172" s="82">
        <v>46.166666666666664</v>
      </c>
      <c r="I172" s="83">
        <v>1435</v>
      </c>
      <c r="J172" s="84">
        <v>41.833333333333336</v>
      </c>
      <c r="K172" s="84">
        <v>4.5000000000000009</v>
      </c>
      <c r="L172" s="84">
        <v>38.000000000000007</v>
      </c>
      <c r="M172" s="84">
        <v>8.1666666666666661</v>
      </c>
      <c r="N172" s="85">
        <f t="shared" si="36"/>
        <v>0.99640287769784175</v>
      </c>
    </row>
    <row r="173" spans="1:14" ht="26.25" x14ac:dyDescent="0.25">
      <c r="A173" s="80" t="str">
        <f t="shared" si="37"/>
        <v>Pereira</v>
      </c>
      <c r="B173" s="81" t="str">
        <f t="shared" si="38"/>
        <v>Ejecución de Penas y Medidas de Seguridad</v>
      </c>
      <c r="C173" s="81" t="s">
        <v>902</v>
      </c>
      <c r="D173" s="82">
        <v>6</v>
      </c>
      <c r="E173" s="82">
        <v>342</v>
      </c>
      <c r="F173" s="82">
        <v>57</v>
      </c>
      <c r="G173" s="82">
        <v>301</v>
      </c>
      <c r="H173" s="82">
        <v>50.166666666666664</v>
      </c>
      <c r="I173" s="83">
        <v>1080</v>
      </c>
      <c r="J173" s="84">
        <v>52.833333333333336</v>
      </c>
      <c r="K173" s="84">
        <v>4.166666666666667</v>
      </c>
      <c r="L173" s="84">
        <v>46.166666666666664</v>
      </c>
      <c r="M173" s="84">
        <v>3.9999999999999996</v>
      </c>
      <c r="N173" s="85">
        <f t="shared" si="36"/>
        <v>0.88011695906432752</v>
      </c>
    </row>
    <row r="174" spans="1:14" ht="26.25" x14ac:dyDescent="0.25">
      <c r="A174" s="80" t="str">
        <f t="shared" si="37"/>
        <v>Pereira</v>
      </c>
      <c r="B174" s="81" t="str">
        <f t="shared" si="38"/>
        <v>Ejecución de Penas y Medidas de Seguridad</v>
      </c>
      <c r="C174" s="81" t="s">
        <v>903</v>
      </c>
      <c r="D174" s="82">
        <v>6</v>
      </c>
      <c r="E174" s="82">
        <v>417</v>
      </c>
      <c r="F174" s="82">
        <v>69.5</v>
      </c>
      <c r="G174" s="82">
        <v>112</v>
      </c>
      <c r="H174" s="82">
        <v>18.666666666666668</v>
      </c>
      <c r="I174" s="83">
        <v>1284</v>
      </c>
      <c r="J174" s="84">
        <v>65</v>
      </c>
      <c r="K174" s="84">
        <v>4.5</v>
      </c>
      <c r="L174" s="84">
        <v>14.333333333333334</v>
      </c>
      <c r="M174" s="84">
        <v>4.333333333333333</v>
      </c>
      <c r="N174" s="85">
        <f t="shared" si="36"/>
        <v>0.26858513189448441</v>
      </c>
    </row>
    <row r="175" spans="1:14" x14ac:dyDescent="0.25">
      <c r="A175" s="86" t="s">
        <v>1593</v>
      </c>
      <c r="B175" s="87"/>
      <c r="C175" s="87"/>
      <c r="D175" s="88"/>
      <c r="E175" s="88"/>
      <c r="F175" s="88">
        <v>55</v>
      </c>
      <c r="G175" s="88"/>
      <c r="H175" s="88">
        <v>46</v>
      </c>
      <c r="I175" s="89"/>
      <c r="J175" s="90">
        <v>51</v>
      </c>
      <c r="K175" s="90">
        <v>4</v>
      </c>
      <c r="L175" s="90">
        <v>41</v>
      </c>
      <c r="M175" s="90">
        <v>5</v>
      </c>
      <c r="N175" s="91"/>
    </row>
    <row r="176" spans="1:14" x14ac:dyDescent="0.25">
      <c r="A176" s="92" t="s">
        <v>150</v>
      </c>
      <c r="B176" s="93"/>
      <c r="C176" s="93"/>
      <c r="D176" s="95"/>
      <c r="E176" s="95">
        <v>1317</v>
      </c>
      <c r="F176" s="95">
        <v>219.5</v>
      </c>
      <c r="G176" s="95">
        <v>1103</v>
      </c>
      <c r="H176" s="95">
        <v>183.83333333333331</v>
      </c>
      <c r="I176" s="96">
        <v>4617</v>
      </c>
      <c r="J176" s="97">
        <v>202.16666666666666</v>
      </c>
      <c r="K176" s="97">
        <v>17.333333333333336</v>
      </c>
      <c r="L176" s="97">
        <v>162.83333333333334</v>
      </c>
      <c r="M176" s="97">
        <v>20.999999999999996</v>
      </c>
      <c r="N176" s="98">
        <f t="shared" si="36"/>
        <v>0.83750949126803342</v>
      </c>
    </row>
    <row r="177" spans="1:14" ht="26.25" x14ac:dyDescent="0.25">
      <c r="A177" s="78" t="s">
        <v>151</v>
      </c>
      <c r="B177" s="79" t="s">
        <v>786</v>
      </c>
      <c r="C177" s="81" t="s">
        <v>904</v>
      </c>
      <c r="D177" s="82">
        <v>6</v>
      </c>
      <c r="E177" s="82">
        <v>341</v>
      </c>
      <c r="F177" s="82">
        <v>56.833333333333336</v>
      </c>
      <c r="G177" s="82">
        <v>92</v>
      </c>
      <c r="H177" s="82">
        <v>15.333333333333334</v>
      </c>
      <c r="I177" s="83">
        <v>3615</v>
      </c>
      <c r="J177" s="84">
        <v>54</v>
      </c>
      <c r="K177" s="84">
        <v>2.833333333333333</v>
      </c>
      <c r="L177" s="84">
        <v>10.833333333333334</v>
      </c>
      <c r="M177" s="84">
        <v>4.5</v>
      </c>
      <c r="N177" s="85">
        <f t="shared" si="36"/>
        <v>0.26979472140762462</v>
      </c>
    </row>
    <row r="178" spans="1:14" ht="26.25" x14ac:dyDescent="0.25">
      <c r="A178" s="80" t="str">
        <f t="shared" ref="A178:A181" si="39">A177</f>
        <v>Popayán</v>
      </c>
      <c r="B178" s="81" t="str">
        <f t="shared" ref="B178:B181" si="40">B177</f>
        <v>Ejecución de Penas y Medidas de Seguridad</v>
      </c>
      <c r="C178" s="81" t="s">
        <v>905</v>
      </c>
      <c r="D178" s="82">
        <v>5.9</v>
      </c>
      <c r="E178" s="82">
        <v>317</v>
      </c>
      <c r="F178" s="82">
        <v>53.728813559322028</v>
      </c>
      <c r="G178" s="82">
        <v>133</v>
      </c>
      <c r="H178" s="82">
        <v>22.542372881355931</v>
      </c>
      <c r="I178" s="83">
        <v>1931</v>
      </c>
      <c r="J178" s="84">
        <v>50.677966101694906</v>
      </c>
      <c r="K178" s="84">
        <v>3.0508474576271185</v>
      </c>
      <c r="L178" s="84">
        <v>17.627118644067796</v>
      </c>
      <c r="M178" s="84">
        <v>4.9152542372881349</v>
      </c>
      <c r="N178" s="85">
        <f t="shared" si="36"/>
        <v>0.4195583596214511</v>
      </c>
    </row>
    <row r="179" spans="1:14" ht="26.25" x14ac:dyDescent="0.25">
      <c r="A179" s="80" t="str">
        <f t="shared" si="39"/>
        <v>Popayán</v>
      </c>
      <c r="B179" s="81" t="str">
        <f t="shared" si="40"/>
        <v>Ejecución de Penas y Medidas de Seguridad</v>
      </c>
      <c r="C179" s="81" t="s">
        <v>906</v>
      </c>
      <c r="D179" s="82">
        <v>6</v>
      </c>
      <c r="E179" s="82">
        <v>231</v>
      </c>
      <c r="F179" s="82">
        <v>38.5</v>
      </c>
      <c r="G179" s="82">
        <v>104</v>
      </c>
      <c r="H179" s="82">
        <v>17.333333333333332</v>
      </c>
      <c r="I179" s="83">
        <v>1859</v>
      </c>
      <c r="J179" s="84">
        <v>35.666666666666671</v>
      </c>
      <c r="K179" s="84">
        <v>2.8333333333333335</v>
      </c>
      <c r="L179" s="84">
        <v>13.999999999999998</v>
      </c>
      <c r="M179" s="84">
        <v>3.3333333333333335</v>
      </c>
      <c r="N179" s="85">
        <f t="shared" si="36"/>
        <v>0.45021645021645024</v>
      </c>
    </row>
    <row r="180" spans="1:14" ht="26.25" x14ac:dyDescent="0.25">
      <c r="A180" s="80" t="str">
        <f t="shared" si="39"/>
        <v>Popayán</v>
      </c>
      <c r="B180" s="81" t="str">
        <f t="shared" si="40"/>
        <v>Ejecución de Penas y Medidas de Seguridad</v>
      </c>
      <c r="C180" s="81" t="s">
        <v>907</v>
      </c>
      <c r="D180" s="82">
        <v>6</v>
      </c>
      <c r="E180" s="82">
        <v>306</v>
      </c>
      <c r="F180" s="82">
        <v>51</v>
      </c>
      <c r="G180" s="82">
        <v>77</v>
      </c>
      <c r="H180" s="82">
        <v>12.833333333333334</v>
      </c>
      <c r="I180" s="83">
        <v>1747</v>
      </c>
      <c r="J180" s="84">
        <v>48.166666666666671</v>
      </c>
      <c r="K180" s="84">
        <v>2.833333333333333</v>
      </c>
      <c r="L180" s="84">
        <v>10.833333333333334</v>
      </c>
      <c r="M180" s="84">
        <v>2</v>
      </c>
      <c r="N180" s="85">
        <f t="shared" si="36"/>
        <v>0.25163398692810457</v>
      </c>
    </row>
    <row r="181" spans="1:14" ht="26.25" x14ac:dyDescent="0.25">
      <c r="A181" s="101" t="str">
        <f t="shared" si="39"/>
        <v>Popayán</v>
      </c>
      <c r="B181" s="102" t="str">
        <f t="shared" si="40"/>
        <v>Ejecución de Penas y Medidas de Seguridad</v>
      </c>
      <c r="C181" s="102" t="s">
        <v>908</v>
      </c>
      <c r="D181" s="103">
        <v>3</v>
      </c>
      <c r="E181" s="103">
        <v>174</v>
      </c>
      <c r="F181" s="103">
        <v>58</v>
      </c>
      <c r="G181" s="103">
        <v>26</v>
      </c>
      <c r="H181" s="103">
        <v>8.6666666666666661</v>
      </c>
      <c r="I181" s="104">
        <v>1722</v>
      </c>
      <c r="J181" s="105">
        <v>53.666666666666664</v>
      </c>
      <c r="K181" s="105">
        <v>4.333333333333333</v>
      </c>
      <c r="L181" s="105">
        <v>0.66666666666666663</v>
      </c>
      <c r="M181" s="105">
        <v>8</v>
      </c>
      <c r="N181" s="85">
        <f t="shared" si="36"/>
        <v>0.14942528735632185</v>
      </c>
    </row>
    <row r="182" spans="1:14" x14ac:dyDescent="0.25">
      <c r="A182" s="86" t="s">
        <v>1593</v>
      </c>
      <c r="B182" s="87"/>
      <c r="C182" s="87"/>
      <c r="D182" s="88"/>
      <c r="E182" s="88"/>
      <c r="F182" s="88">
        <v>52</v>
      </c>
      <c r="G182" s="88"/>
      <c r="H182" s="88">
        <v>15</v>
      </c>
      <c r="I182" s="89"/>
      <c r="J182" s="90">
        <v>48</v>
      </c>
      <c r="K182" s="90">
        <v>3</v>
      </c>
      <c r="L182" s="90">
        <v>11</v>
      </c>
      <c r="M182" s="90">
        <v>5</v>
      </c>
      <c r="N182" s="91"/>
    </row>
    <row r="183" spans="1:14" x14ac:dyDescent="0.25">
      <c r="A183" s="92" t="s">
        <v>156</v>
      </c>
      <c r="B183" s="93"/>
      <c r="C183" s="93"/>
      <c r="D183" s="95"/>
      <c r="E183" s="95">
        <v>1369</v>
      </c>
      <c r="F183" s="95">
        <v>258.06214689265539</v>
      </c>
      <c r="G183" s="95">
        <v>432</v>
      </c>
      <c r="H183" s="95">
        <v>76.709039548022602</v>
      </c>
      <c r="I183" s="95">
        <v>10874</v>
      </c>
      <c r="J183" s="97">
        <v>242.17796610169492</v>
      </c>
      <c r="K183" s="97">
        <v>15.88418079096045</v>
      </c>
      <c r="L183" s="97">
        <v>53.960451977401128</v>
      </c>
      <c r="M183" s="97">
        <v>22.748587570621467</v>
      </c>
      <c r="N183" s="106">
        <f t="shared" si="36"/>
        <v>0.31555880204528852</v>
      </c>
    </row>
    <row r="184" spans="1:14" ht="26.25" x14ac:dyDescent="0.25">
      <c r="A184" s="107" t="s">
        <v>393</v>
      </c>
      <c r="B184" s="108" t="s">
        <v>786</v>
      </c>
      <c r="C184" s="109" t="s">
        <v>909</v>
      </c>
      <c r="D184" s="110">
        <v>6</v>
      </c>
      <c r="E184" s="110">
        <v>242</v>
      </c>
      <c r="F184" s="110">
        <v>40.333333333333336</v>
      </c>
      <c r="G184" s="110">
        <v>187</v>
      </c>
      <c r="H184" s="110">
        <v>31.166666666666668</v>
      </c>
      <c r="I184" s="111">
        <v>1764</v>
      </c>
      <c r="J184" s="112">
        <v>37</v>
      </c>
      <c r="K184" s="112">
        <v>3.3333333333333335</v>
      </c>
      <c r="L184" s="112">
        <v>27.666666666666671</v>
      </c>
      <c r="M184" s="112">
        <v>3.4999999999999991</v>
      </c>
      <c r="N184" s="85">
        <f t="shared" si="36"/>
        <v>0.77272727272727271</v>
      </c>
    </row>
    <row r="185" spans="1:14" x14ac:dyDescent="0.25">
      <c r="A185" s="86" t="s">
        <v>1593</v>
      </c>
      <c r="B185" s="87"/>
      <c r="C185" s="87"/>
      <c r="D185" s="88"/>
      <c r="E185" s="88"/>
      <c r="F185" s="88"/>
      <c r="G185" s="88"/>
      <c r="H185" s="88"/>
      <c r="I185" s="89"/>
      <c r="J185" s="90"/>
      <c r="K185" s="90"/>
      <c r="L185" s="90"/>
      <c r="M185" s="90"/>
      <c r="N185" s="91"/>
    </row>
    <row r="186" spans="1:14" x14ac:dyDescent="0.25">
      <c r="A186" s="92" t="s">
        <v>397</v>
      </c>
      <c r="B186" s="93"/>
      <c r="C186" s="93"/>
      <c r="D186" s="95"/>
      <c r="E186" s="95">
        <v>242</v>
      </c>
      <c r="F186" s="95">
        <v>40.333333333333336</v>
      </c>
      <c r="G186" s="95">
        <v>187</v>
      </c>
      <c r="H186" s="95">
        <v>31.166666666666668</v>
      </c>
      <c r="I186" s="96">
        <v>1764</v>
      </c>
      <c r="J186" s="97">
        <v>37</v>
      </c>
      <c r="K186" s="97">
        <v>3.3333333333333335</v>
      </c>
      <c r="L186" s="97">
        <v>27.666666666666671</v>
      </c>
      <c r="M186" s="97">
        <v>3.4999999999999991</v>
      </c>
      <c r="N186" s="98">
        <f t="shared" si="36"/>
        <v>0.77272727272727271</v>
      </c>
    </row>
    <row r="187" spans="1:14" ht="26.25" x14ac:dyDescent="0.25">
      <c r="A187" s="78" t="s">
        <v>157</v>
      </c>
      <c r="B187" s="79" t="s">
        <v>786</v>
      </c>
      <c r="C187" s="81" t="s">
        <v>910</v>
      </c>
      <c r="D187" s="82">
        <v>3</v>
      </c>
      <c r="E187" s="82">
        <v>71</v>
      </c>
      <c r="F187" s="82">
        <v>23.666666666666668</v>
      </c>
      <c r="G187" s="82">
        <v>38</v>
      </c>
      <c r="H187" s="82">
        <v>12.666666666666666</v>
      </c>
      <c r="I187" s="83">
        <v>1635</v>
      </c>
      <c r="J187" s="84">
        <v>20.999999999999996</v>
      </c>
      <c r="K187" s="84">
        <v>2.6666666666666665</v>
      </c>
      <c r="L187" s="84">
        <v>9.6666666666666661</v>
      </c>
      <c r="M187" s="84">
        <v>3</v>
      </c>
      <c r="N187" s="85">
        <f t="shared" si="36"/>
        <v>0.53521126760563376</v>
      </c>
    </row>
    <row r="188" spans="1:14" x14ac:dyDescent="0.25">
      <c r="A188" s="86" t="s">
        <v>1593</v>
      </c>
      <c r="B188" s="87"/>
      <c r="C188" s="87"/>
      <c r="D188" s="88"/>
      <c r="E188" s="88"/>
      <c r="F188" s="88">
        <v>24</v>
      </c>
      <c r="G188" s="88"/>
      <c r="H188" s="88">
        <v>13</v>
      </c>
      <c r="I188" s="89"/>
      <c r="J188" s="90">
        <v>21</v>
      </c>
      <c r="K188" s="90">
        <v>3</v>
      </c>
      <c r="L188" s="90">
        <v>10</v>
      </c>
      <c r="M188" s="90">
        <v>3</v>
      </c>
      <c r="N188" s="91"/>
    </row>
    <row r="189" spans="1:14" x14ac:dyDescent="0.25">
      <c r="A189" s="92" t="s">
        <v>160</v>
      </c>
      <c r="B189" s="93"/>
      <c r="C189" s="93"/>
      <c r="D189" s="95"/>
      <c r="E189" s="95">
        <v>71</v>
      </c>
      <c r="F189" s="95">
        <v>23.666666666666668</v>
      </c>
      <c r="G189" s="95">
        <v>38</v>
      </c>
      <c r="H189" s="95">
        <v>12.666666666666666</v>
      </c>
      <c r="I189" s="96">
        <v>1635</v>
      </c>
      <c r="J189" s="97">
        <v>20.999999999999996</v>
      </c>
      <c r="K189" s="97">
        <v>2.6666666666666665</v>
      </c>
      <c r="L189" s="97">
        <v>9.6666666666666661</v>
      </c>
      <c r="M189" s="97">
        <v>3</v>
      </c>
      <c r="N189" s="98">
        <f t="shared" si="36"/>
        <v>0.53521126760563376</v>
      </c>
    </row>
    <row r="190" spans="1:14" ht="26.25" x14ac:dyDescent="0.25">
      <c r="A190" s="78" t="s">
        <v>400</v>
      </c>
      <c r="B190" s="79" t="s">
        <v>786</v>
      </c>
      <c r="C190" s="81" t="s">
        <v>911</v>
      </c>
      <c r="D190" s="82">
        <v>6</v>
      </c>
      <c r="E190" s="82">
        <v>92</v>
      </c>
      <c r="F190" s="82">
        <v>15.333333333333334</v>
      </c>
      <c r="G190" s="82">
        <v>62</v>
      </c>
      <c r="H190" s="82">
        <v>10.333333333333334</v>
      </c>
      <c r="I190" s="83">
        <v>871</v>
      </c>
      <c r="J190" s="84">
        <v>9.1666666666666661</v>
      </c>
      <c r="K190" s="84">
        <v>6.1666666666666661</v>
      </c>
      <c r="L190" s="84">
        <v>4.333333333333333</v>
      </c>
      <c r="M190" s="84">
        <v>5.9999999999999991</v>
      </c>
      <c r="N190" s="85">
        <f t="shared" si="36"/>
        <v>0.67391304347826086</v>
      </c>
    </row>
    <row r="191" spans="1:14" x14ac:dyDescent="0.25">
      <c r="A191" s="86" t="s">
        <v>1593</v>
      </c>
      <c r="B191" s="87"/>
      <c r="C191" s="87"/>
      <c r="D191" s="88"/>
      <c r="E191" s="88"/>
      <c r="F191" s="88">
        <v>15</v>
      </c>
      <c r="G191" s="88"/>
      <c r="H191" s="88">
        <v>10</v>
      </c>
      <c r="I191" s="89"/>
      <c r="J191" s="90">
        <v>9</v>
      </c>
      <c r="K191" s="90">
        <v>6</v>
      </c>
      <c r="L191" s="90">
        <v>4</v>
      </c>
      <c r="M191" s="90">
        <v>6</v>
      </c>
      <c r="N191" s="91"/>
    </row>
    <row r="192" spans="1:14" x14ac:dyDescent="0.25">
      <c r="A192" s="92" t="s">
        <v>403</v>
      </c>
      <c r="B192" s="93"/>
      <c r="C192" s="93"/>
      <c r="D192" s="95"/>
      <c r="E192" s="95">
        <v>92</v>
      </c>
      <c r="F192" s="95">
        <v>15.333333333333334</v>
      </c>
      <c r="G192" s="95">
        <v>62</v>
      </c>
      <c r="H192" s="95">
        <v>10.333333333333334</v>
      </c>
      <c r="I192" s="96">
        <v>871</v>
      </c>
      <c r="J192" s="97">
        <v>9.1666666666666661</v>
      </c>
      <c r="K192" s="97">
        <v>6.1666666666666661</v>
      </c>
      <c r="L192" s="97">
        <v>4.333333333333333</v>
      </c>
      <c r="M192" s="97">
        <v>5.9999999999999991</v>
      </c>
      <c r="N192" s="98">
        <f t="shared" si="36"/>
        <v>0.67391304347826086</v>
      </c>
    </row>
    <row r="193" spans="1:14" ht="26.25" x14ac:dyDescent="0.25">
      <c r="A193" s="78" t="s">
        <v>161</v>
      </c>
      <c r="B193" s="79" t="s">
        <v>786</v>
      </c>
      <c r="C193" s="81" t="s">
        <v>912</v>
      </c>
      <c r="D193" s="82">
        <v>6</v>
      </c>
      <c r="E193" s="82">
        <v>355</v>
      </c>
      <c r="F193" s="82">
        <v>59.166666666666664</v>
      </c>
      <c r="G193" s="82">
        <v>349</v>
      </c>
      <c r="H193" s="82">
        <v>58.166666666666664</v>
      </c>
      <c r="I193" s="83">
        <v>1932</v>
      </c>
      <c r="J193" s="84">
        <v>56.500000000000007</v>
      </c>
      <c r="K193" s="84">
        <v>2.666666666666667</v>
      </c>
      <c r="L193" s="84">
        <v>56.333333333333321</v>
      </c>
      <c r="M193" s="84">
        <v>1.8333333333333335</v>
      </c>
      <c r="N193" s="85">
        <f t="shared" si="36"/>
        <v>0.9830985915492958</v>
      </c>
    </row>
    <row r="194" spans="1:14" ht="26.25" x14ac:dyDescent="0.25">
      <c r="A194" s="80" t="str">
        <f>A193</f>
        <v>San Gil</v>
      </c>
      <c r="B194" s="81" t="str">
        <f t="shared" ref="B194" si="41">B193</f>
        <v>Ejecución de Penas y Medidas de Seguridad</v>
      </c>
      <c r="C194" s="81" t="s">
        <v>913</v>
      </c>
      <c r="D194" s="82">
        <v>6</v>
      </c>
      <c r="E194" s="82">
        <v>216</v>
      </c>
      <c r="F194" s="82">
        <v>36</v>
      </c>
      <c r="G194" s="82">
        <v>80</v>
      </c>
      <c r="H194" s="82">
        <v>13.333333333333334</v>
      </c>
      <c r="I194" s="83">
        <v>1025</v>
      </c>
      <c r="J194" s="84">
        <v>34.333333333333336</v>
      </c>
      <c r="K194" s="84">
        <v>1.6666666666666665</v>
      </c>
      <c r="L194" s="84">
        <v>12.5</v>
      </c>
      <c r="M194" s="84">
        <v>0.83333333333333326</v>
      </c>
      <c r="N194" s="85">
        <f t="shared" si="36"/>
        <v>0.37037037037037035</v>
      </c>
    </row>
    <row r="195" spans="1:14" x14ac:dyDescent="0.25">
      <c r="A195" s="86" t="s">
        <v>1593</v>
      </c>
      <c r="B195" s="87"/>
      <c r="C195" s="87"/>
      <c r="D195" s="88"/>
      <c r="E195" s="88"/>
      <c r="F195" s="88">
        <v>48</v>
      </c>
      <c r="G195" s="88"/>
      <c r="H195" s="88">
        <v>36</v>
      </c>
      <c r="I195" s="89"/>
      <c r="J195" s="90">
        <v>45</v>
      </c>
      <c r="K195" s="90">
        <v>2</v>
      </c>
      <c r="L195" s="90">
        <v>34</v>
      </c>
      <c r="M195" s="90">
        <v>1</v>
      </c>
      <c r="N195" s="91"/>
    </row>
    <row r="196" spans="1:14" x14ac:dyDescent="0.25">
      <c r="A196" s="92" t="s">
        <v>165</v>
      </c>
      <c r="B196" s="93"/>
      <c r="C196" s="93"/>
      <c r="D196" s="95"/>
      <c r="E196" s="95">
        <v>571</v>
      </c>
      <c r="F196" s="95">
        <v>95.166666666666657</v>
      </c>
      <c r="G196" s="95">
        <v>429</v>
      </c>
      <c r="H196" s="95">
        <v>71.5</v>
      </c>
      <c r="I196" s="96">
        <v>2957</v>
      </c>
      <c r="J196" s="97">
        <v>90.833333333333343</v>
      </c>
      <c r="K196" s="97">
        <v>4.3333333333333339</v>
      </c>
      <c r="L196" s="97">
        <v>68.833333333333314</v>
      </c>
      <c r="M196" s="97">
        <v>2.666666666666667</v>
      </c>
      <c r="N196" s="98">
        <f t="shared" si="36"/>
        <v>0.75131348511383533</v>
      </c>
    </row>
    <row r="197" spans="1:14" ht="26.25" x14ac:dyDescent="0.25">
      <c r="A197" s="78" t="s">
        <v>166</v>
      </c>
      <c r="B197" s="79" t="s">
        <v>786</v>
      </c>
      <c r="C197" s="81" t="s">
        <v>914</v>
      </c>
      <c r="D197" s="82">
        <v>6</v>
      </c>
      <c r="E197" s="82">
        <v>304</v>
      </c>
      <c r="F197" s="82">
        <v>50.666666666666664</v>
      </c>
      <c r="G197" s="82">
        <v>168</v>
      </c>
      <c r="H197" s="82">
        <v>28</v>
      </c>
      <c r="I197" s="83">
        <v>4363</v>
      </c>
      <c r="J197" s="84">
        <v>45</v>
      </c>
      <c r="K197" s="84">
        <v>5.666666666666667</v>
      </c>
      <c r="L197" s="84">
        <v>22.833333333333332</v>
      </c>
      <c r="M197" s="84">
        <v>5.166666666666667</v>
      </c>
      <c r="N197" s="85">
        <f t="shared" si="36"/>
        <v>0.55263157894736847</v>
      </c>
    </row>
    <row r="198" spans="1:14" ht="26.25" x14ac:dyDescent="0.25">
      <c r="A198" s="80" t="str">
        <f>A197</f>
        <v>Santa Marta</v>
      </c>
      <c r="B198" s="81" t="str">
        <f t="shared" ref="B198" si="42">B197</f>
        <v>Ejecución de Penas y Medidas de Seguridad</v>
      </c>
      <c r="C198" s="81" t="s">
        <v>915</v>
      </c>
      <c r="D198" s="82">
        <v>6</v>
      </c>
      <c r="E198" s="82">
        <v>324</v>
      </c>
      <c r="F198" s="82">
        <v>54</v>
      </c>
      <c r="G198" s="82">
        <v>214</v>
      </c>
      <c r="H198" s="82">
        <v>35.666666666666664</v>
      </c>
      <c r="I198" s="83">
        <v>3607</v>
      </c>
      <c r="J198" s="84">
        <v>47.166666666666664</v>
      </c>
      <c r="K198" s="84">
        <v>6.8333333333333339</v>
      </c>
      <c r="L198" s="84">
        <v>29.833333333333336</v>
      </c>
      <c r="M198" s="84">
        <v>5.8333333333333339</v>
      </c>
      <c r="N198" s="85">
        <f t="shared" si="36"/>
        <v>0.66049382716049387</v>
      </c>
    </row>
    <row r="199" spans="1:14" x14ac:dyDescent="0.25">
      <c r="A199" s="86" t="s">
        <v>1593</v>
      </c>
      <c r="B199" s="87"/>
      <c r="C199" s="87"/>
      <c r="D199" s="88"/>
      <c r="E199" s="88"/>
      <c r="F199" s="88">
        <v>52</v>
      </c>
      <c r="G199" s="88"/>
      <c r="H199" s="88">
        <v>32</v>
      </c>
      <c r="I199" s="89"/>
      <c r="J199" s="90">
        <v>46</v>
      </c>
      <c r="K199" s="90">
        <v>6</v>
      </c>
      <c r="L199" s="90">
        <v>26</v>
      </c>
      <c r="M199" s="90">
        <v>6</v>
      </c>
      <c r="N199" s="91"/>
    </row>
    <row r="200" spans="1:14" x14ac:dyDescent="0.25">
      <c r="A200" s="92" t="s">
        <v>170</v>
      </c>
      <c r="B200" s="93"/>
      <c r="C200" s="93"/>
      <c r="D200" s="95"/>
      <c r="E200" s="95">
        <v>628</v>
      </c>
      <c r="F200" s="95">
        <v>104.66666666666666</v>
      </c>
      <c r="G200" s="95">
        <v>382</v>
      </c>
      <c r="H200" s="95">
        <v>63.666666666666664</v>
      </c>
      <c r="I200" s="96">
        <v>7970</v>
      </c>
      <c r="J200" s="97">
        <v>92.166666666666657</v>
      </c>
      <c r="K200" s="97">
        <v>12.5</v>
      </c>
      <c r="L200" s="97">
        <v>52.666666666666671</v>
      </c>
      <c r="M200" s="97">
        <v>11</v>
      </c>
      <c r="N200" s="98">
        <f t="shared" si="36"/>
        <v>0.60828025477707004</v>
      </c>
    </row>
    <row r="201" spans="1:14" ht="26.25" x14ac:dyDescent="0.25">
      <c r="A201" s="78" t="s">
        <v>418</v>
      </c>
      <c r="B201" s="79" t="s">
        <v>786</v>
      </c>
      <c r="C201" s="81" t="s">
        <v>916</v>
      </c>
      <c r="D201" s="82">
        <v>6</v>
      </c>
      <c r="E201" s="82">
        <v>265</v>
      </c>
      <c r="F201" s="82">
        <v>44.166666666666664</v>
      </c>
      <c r="G201" s="82">
        <v>58</v>
      </c>
      <c r="H201" s="82">
        <v>9.6666666666666661</v>
      </c>
      <c r="I201" s="83">
        <v>1333</v>
      </c>
      <c r="J201" s="84">
        <v>43.166666666666671</v>
      </c>
      <c r="K201" s="84">
        <v>1</v>
      </c>
      <c r="L201" s="84">
        <v>8.6666666666666679</v>
      </c>
      <c r="M201" s="84">
        <v>1</v>
      </c>
      <c r="N201" s="85">
        <f t="shared" si="36"/>
        <v>0.21886792452830189</v>
      </c>
    </row>
    <row r="202" spans="1:14" ht="26.25" x14ac:dyDescent="0.25">
      <c r="A202" s="80" t="str">
        <f>A201</f>
        <v>Santa Rosa de Viterbo</v>
      </c>
      <c r="B202" s="81" t="str">
        <f t="shared" ref="B202" si="43">B201</f>
        <v>Ejecución de Penas y Medidas de Seguridad</v>
      </c>
      <c r="C202" s="81" t="s">
        <v>917</v>
      </c>
      <c r="D202" s="82">
        <v>6</v>
      </c>
      <c r="E202" s="82">
        <v>254</v>
      </c>
      <c r="F202" s="82">
        <v>42.333333333333336</v>
      </c>
      <c r="G202" s="82">
        <v>5</v>
      </c>
      <c r="H202" s="82">
        <v>0.83333333333333337</v>
      </c>
      <c r="I202" s="83">
        <v>1568</v>
      </c>
      <c r="J202" s="84">
        <v>40.5</v>
      </c>
      <c r="K202" s="84">
        <v>1.833333333333333</v>
      </c>
      <c r="L202" s="84">
        <v>0</v>
      </c>
      <c r="M202" s="84">
        <v>0.83333333333333326</v>
      </c>
      <c r="N202" s="85">
        <f t="shared" si="36"/>
        <v>1.968503937007874E-2</v>
      </c>
    </row>
    <row r="203" spans="1:14" x14ac:dyDescent="0.25">
      <c r="A203" s="86" t="s">
        <v>1593</v>
      </c>
      <c r="B203" s="87"/>
      <c r="C203" s="87"/>
      <c r="D203" s="88"/>
      <c r="E203" s="88"/>
      <c r="F203" s="88">
        <v>43</v>
      </c>
      <c r="G203" s="88"/>
      <c r="H203" s="88">
        <v>5</v>
      </c>
      <c r="I203" s="89"/>
      <c r="J203" s="90">
        <v>42</v>
      </c>
      <c r="K203" s="90">
        <v>1</v>
      </c>
      <c r="L203" s="90">
        <v>4</v>
      </c>
      <c r="M203" s="90">
        <v>1</v>
      </c>
      <c r="N203" s="91"/>
    </row>
    <row r="204" spans="1:14" x14ac:dyDescent="0.25">
      <c r="A204" s="92" t="s">
        <v>422</v>
      </c>
      <c r="B204" s="93"/>
      <c r="C204" s="93"/>
      <c r="D204" s="95"/>
      <c r="E204" s="95">
        <v>519</v>
      </c>
      <c r="F204" s="95">
        <v>86.5</v>
      </c>
      <c r="G204" s="95">
        <v>63</v>
      </c>
      <c r="H204" s="95">
        <v>10.5</v>
      </c>
      <c r="I204" s="96">
        <v>2901</v>
      </c>
      <c r="J204" s="97">
        <v>83.666666666666671</v>
      </c>
      <c r="K204" s="97">
        <v>2.833333333333333</v>
      </c>
      <c r="L204" s="97">
        <v>8.6666666666666679</v>
      </c>
      <c r="M204" s="97">
        <v>1.8333333333333333</v>
      </c>
      <c r="N204" s="98">
        <f t="shared" si="36"/>
        <v>0.12138728323699421</v>
      </c>
    </row>
    <row r="205" spans="1:14" ht="26.25" x14ac:dyDescent="0.25">
      <c r="A205" s="78" t="s">
        <v>171</v>
      </c>
      <c r="B205" s="79" t="s">
        <v>786</v>
      </c>
      <c r="C205" s="81" t="s">
        <v>918</v>
      </c>
      <c r="D205" s="82">
        <v>3.5</v>
      </c>
      <c r="E205" s="82">
        <v>86</v>
      </c>
      <c r="F205" s="82">
        <v>24.571428571428573</v>
      </c>
      <c r="G205" s="82">
        <v>54</v>
      </c>
      <c r="H205" s="82">
        <v>15.428571428571429</v>
      </c>
      <c r="I205" s="83">
        <v>1466</v>
      </c>
      <c r="J205" s="84">
        <v>24.571428571428573</v>
      </c>
      <c r="K205" s="84"/>
      <c r="L205" s="84">
        <v>15.428571428571429</v>
      </c>
      <c r="M205" s="84"/>
      <c r="N205" s="85">
        <f t="shared" si="36"/>
        <v>0.62790697674418605</v>
      </c>
    </row>
    <row r="206" spans="1:14" ht="26.25" x14ac:dyDescent="0.25">
      <c r="A206" s="80" t="str">
        <f>A205</f>
        <v>Sincelejo</v>
      </c>
      <c r="B206" s="81" t="str">
        <f t="shared" ref="B206" si="44">B205</f>
        <v>Ejecución de Penas y Medidas de Seguridad</v>
      </c>
      <c r="C206" s="81" t="s">
        <v>919</v>
      </c>
      <c r="D206" s="82">
        <v>6</v>
      </c>
      <c r="E206" s="82">
        <v>195</v>
      </c>
      <c r="F206" s="82">
        <v>32.5</v>
      </c>
      <c r="G206" s="82">
        <v>100</v>
      </c>
      <c r="H206" s="82">
        <v>16.666666666666668</v>
      </c>
      <c r="I206" s="83">
        <v>1920</v>
      </c>
      <c r="J206" s="84">
        <v>28.999999999999993</v>
      </c>
      <c r="K206" s="84">
        <v>3.4999999999999996</v>
      </c>
      <c r="L206" s="84">
        <v>12.333333333333334</v>
      </c>
      <c r="M206" s="84">
        <v>4.3333333333333339</v>
      </c>
      <c r="N206" s="85">
        <f t="shared" si="36"/>
        <v>0.51282051282051277</v>
      </c>
    </row>
    <row r="207" spans="1:14" x14ac:dyDescent="0.25">
      <c r="A207" s="86" t="s">
        <v>1593</v>
      </c>
      <c r="B207" s="87"/>
      <c r="C207" s="87"/>
      <c r="D207" s="88"/>
      <c r="E207" s="88"/>
      <c r="F207" s="88">
        <v>29</v>
      </c>
      <c r="G207" s="88"/>
      <c r="H207" s="88">
        <v>16</v>
      </c>
      <c r="I207" s="89"/>
      <c r="J207" s="90">
        <v>27</v>
      </c>
      <c r="K207" s="90">
        <v>4</v>
      </c>
      <c r="L207" s="90">
        <v>14</v>
      </c>
      <c r="M207" s="90">
        <v>4</v>
      </c>
      <c r="N207" s="91"/>
    </row>
    <row r="208" spans="1:14" x14ac:dyDescent="0.25">
      <c r="A208" s="92" t="s">
        <v>174</v>
      </c>
      <c r="B208" s="93"/>
      <c r="C208" s="93"/>
      <c r="D208" s="95"/>
      <c r="E208" s="95">
        <v>281</v>
      </c>
      <c r="F208" s="95">
        <v>57.071428571428569</v>
      </c>
      <c r="G208" s="95">
        <v>154</v>
      </c>
      <c r="H208" s="95">
        <v>32.095238095238095</v>
      </c>
      <c r="I208" s="96">
        <v>3386</v>
      </c>
      <c r="J208" s="97">
        <v>53.571428571428569</v>
      </c>
      <c r="K208" s="97">
        <v>3.4999999999999996</v>
      </c>
      <c r="L208" s="97">
        <v>27.761904761904763</v>
      </c>
      <c r="M208" s="97">
        <v>4.3333333333333339</v>
      </c>
      <c r="N208" s="98">
        <f t="shared" si="36"/>
        <v>0.54804270462633453</v>
      </c>
    </row>
    <row r="209" spans="1:14" ht="26.25" x14ac:dyDescent="0.25">
      <c r="A209" s="78" t="s">
        <v>175</v>
      </c>
      <c r="B209" s="79" t="s">
        <v>786</v>
      </c>
      <c r="C209" s="81" t="s">
        <v>920</v>
      </c>
      <c r="D209" s="82">
        <v>6</v>
      </c>
      <c r="E209" s="82">
        <v>169</v>
      </c>
      <c r="F209" s="82">
        <v>28.166666666666668</v>
      </c>
      <c r="G209" s="82">
        <v>173</v>
      </c>
      <c r="H209" s="82">
        <v>28.833333333333332</v>
      </c>
      <c r="I209" s="83">
        <v>1202</v>
      </c>
      <c r="J209" s="84">
        <v>21.666666666666668</v>
      </c>
      <c r="K209" s="84">
        <v>6.5000000000000018</v>
      </c>
      <c r="L209" s="84">
        <v>24.333333333333332</v>
      </c>
      <c r="M209" s="84">
        <v>4.4999999999999991</v>
      </c>
      <c r="N209" s="85">
        <f t="shared" si="36"/>
        <v>1.0236686390532543</v>
      </c>
    </row>
    <row r="210" spans="1:14" ht="26.25" x14ac:dyDescent="0.25">
      <c r="A210" s="80" t="str">
        <f t="shared" ref="A210:A214" si="45">A209</f>
        <v>Tunja</v>
      </c>
      <c r="B210" s="81" t="str">
        <f t="shared" ref="B210:B214" si="46">B209</f>
        <v>Ejecución de Penas y Medidas de Seguridad</v>
      </c>
      <c r="C210" s="81" t="s">
        <v>921</v>
      </c>
      <c r="D210" s="82">
        <v>6</v>
      </c>
      <c r="E210" s="82">
        <v>186</v>
      </c>
      <c r="F210" s="82">
        <v>31</v>
      </c>
      <c r="G210" s="82">
        <v>54</v>
      </c>
      <c r="H210" s="82">
        <v>9</v>
      </c>
      <c r="I210" s="83">
        <v>1674</v>
      </c>
      <c r="J210" s="84">
        <v>24.833333333333336</v>
      </c>
      <c r="K210" s="84">
        <v>6.166666666666667</v>
      </c>
      <c r="L210" s="84">
        <v>5.1666666666666661</v>
      </c>
      <c r="M210" s="84">
        <v>3.833333333333333</v>
      </c>
      <c r="N210" s="85">
        <f t="shared" si="36"/>
        <v>0.29032258064516131</v>
      </c>
    </row>
    <row r="211" spans="1:14" ht="26.25" x14ac:dyDescent="0.25">
      <c r="A211" s="80" t="str">
        <f t="shared" si="45"/>
        <v>Tunja</v>
      </c>
      <c r="B211" s="81" t="str">
        <f t="shared" si="46"/>
        <v>Ejecución de Penas y Medidas de Seguridad</v>
      </c>
      <c r="C211" s="81" t="s">
        <v>922</v>
      </c>
      <c r="D211" s="82">
        <v>6</v>
      </c>
      <c r="E211" s="82">
        <v>192</v>
      </c>
      <c r="F211" s="82">
        <v>32</v>
      </c>
      <c r="G211" s="82">
        <v>44</v>
      </c>
      <c r="H211" s="82">
        <v>7.333333333333333</v>
      </c>
      <c r="I211" s="83">
        <v>1415</v>
      </c>
      <c r="J211" s="84">
        <v>26.833333333333336</v>
      </c>
      <c r="K211" s="84">
        <v>5.166666666666667</v>
      </c>
      <c r="L211" s="84">
        <v>2.8333333333333335</v>
      </c>
      <c r="M211" s="84">
        <v>4.5</v>
      </c>
      <c r="N211" s="85">
        <f t="shared" si="36"/>
        <v>0.22916666666666666</v>
      </c>
    </row>
    <row r="212" spans="1:14" ht="26.25" x14ac:dyDescent="0.25">
      <c r="A212" s="80" t="str">
        <f t="shared" si="45"/>
        <v>Tunja</v>
      </c>
      <c r="B212" s="81" t="str">
        <f t="shared" si="46"/>
        <v>Ejecución de Penas y Medidas de Seguridad</v>
      </c>
      <c r="C212" s="81" t="s">
        <v>923</v>
      </c>
      <c r="D212" s="82">
        <v>6</v>
      </c>
      <c r="E212" s="82">
        <v>187</v>
      </c>
      <c r="F212" s="82">
        <v>31.166666666666668</v>
      </c>
      <c r="G212" s="82">
        <v>91</v>
      </c>
      <c r="H212" s="82">
        <v>15.166666666666666</v>
      </c>
      <c r="I212" s="83">
        <v>1189</v>
      </c>
      <c r="J212" s="84">
        <v>26</v>
      </c>
      <c r="K212" s="84">
        <v>5.1666666666666661</v>
      </c>
      <c r="L212" s="84">
        <v>10.833333333333334</v>
      </c>
      <c r="M212" s="84">
        <v>4.3333333333333339</v>
      </c>
      <c r="N212" s="85">
        <f t="shared" si="36"/>
        <v>0.48663101604278075</v>
      </c>
    </row>
    <row r="213" spans="1:14" ht="26.25" x14ac:dyDescent="0.25">
      <c r="A213" s="80" t="str">
        <f t="shared" si="45"/>
        <v>Tunja</v>
      </c>
      <c r="B213" s="81" t="str">
        <f t="shared" si="46"/>
        <v>Ejecución de Penas y Medidas de Seguridad</v>
      </c>
      <c r="C213" s="81" t="s">
        <v>924</v>
      </c>
      <c r="D213" s="82">
        <v>6</v>
      </c>
      <c r="E213" s="82">
        <v>157</v>
      </c>
      <c r="F213" s="82">
        <v>26.166666666666668</v>
      </c>
      <c r="G213" s="82">
        <v>64</v>
      </c>
      <c r="H213" s="82">
        <v>10.666666666666666</v>
      </c>
      <c r="I213" s="83">
        <v>810</v>
      </c>
      <c r="J213" s="84">
        <v>21.166666666666664</v>
      </c>
      <c r="K213" s="84">
        <v>5</v>
      </c>
      <c r="L213" s="84">
        <v>6.5</v>
      </c>
      <c r="M213" s="84">
        <v>4.166666666666667</v>
      </c>
      <c r="N213" s="85">
        <f t="shared" si="36"/>
        <v>0.40764331210191085</v>
      </c>
    </row>
    <row r="214" spans="1:14" ht="26.25" x14ac:dyDescent="0.25">
      <c r="A214" s="80" t="str">
        <f t="shared" si="45"/>
        <v>Tunja</v>
      </c>
      <c r="B214" s="81" t="str">
        <f t="shared" si="46"/>
        <v>Ejecución de Penas y Medidas de Seguridad</v>
      </c>
      <c r="C214" s="81" t="s">
        <v>925</v>
      </c>
      <c r="D214" s="82">
        <v>6</v>
      </c>
      <c r="E214" s="82">
        <v>165</v>
      </c>
      <c r="F214" s="82">
        <v>27.5</v>
      </c>
      <c r="G214" s="82">
        <v>32</v>
      </c>
      <c r="H214" s="82">
        <v>5.333333333333333</v>
      </c>
      <c r="I214" s="83">
        <v>941</v>
      </c>
      <c r="J214" s="84">
        <v>23.166666666666668</v>
      </c>
      <c r="K214" s="84">
        <v>4.333333333333333</v>
      </c>
      <c r="L214" s="84">
        <v>1.1666666666666665</v>
      </c>
      <c r="M214" s="84">
        <v>4.166666666666667</v>
      </c>
      <c r="N214" s="85">
        <f t="shared" si="36"/>
        <v>0.19393939393939394</v>
      </c>
    </row>
    <row r="215" spans="1:14" x14ac:dyDescent="0.25">
      <c r="A215" s="86" t="s">
        <v>1593</v>
      </c>
      <c r="B215" s="87"/>
      <c r="C215" s="87"/>
      <c r="D215" s="88"/>
      <c r="E215" s="88"/>
      <c r="F215" s="88">
        <v>29</v>
      </c>
      <c r="G215" s="88"/>
      <c r="H215" s="88">
        <v>13</v>
      </c>
      <c r="I215" s="89"/>
      <c r="J215" s="90">
        <v>24</v>
      </c>
      <c r="K215" s="90">
        <v>5</v>
      </c>
      <c r="L215" s="90">
        <v>8</v>
      </c>
      <c r="M215" s="90">
        <v>4</v>
      </c>
      <c r="N215" s="91"/>
    </row>
    <row r="216" spans="1:14" x14ac:dyDescent="0.25">
      <c r="A216" s="92" t="s">
        <v>180</v>
      </c>
      <c r="B216" s="93"/>
      <c r="C216" s="93"/>
      <c r="D216" s="95"/>
      <c r="E216" s="95">
        <v>1056</v>
      </c>
      <c r="F216" s="95">
        <v>176</v>
      </c>
      <c r="G216" s="95">
        <v>458</v>
      </c>
      <c r="H216" s="95">
        <v>76.333333333333329</v>
      </c>
      <c r="I216" s="96">
        <v>7231</v>
      </c>
      <c r="J216" s="97">
        <v>143.66666666666666</v>
      </c>
      <c r="K216" s="97">
        <v>32.333333333333336</v>
      </c>
      <c r="L216" s="97">
        <v>50.833333333333336</v>
      </c>
      <c r="M216" s="97">
        <v>25.5</v>
      </c>
      <c r="N216" s="98">
        <f t="shared" si="36"/>
        <v>0.43371212121212122</v>
      </c>
    </row>
    <row r="217" spans="1:14" ht="26.25" x14ac:dyDescent="0.25">
      <c r="A217" s="78" t="s">
        <v>181</v>
      </c>
      <c r="B217" s="79" t="s">
        <v>786</v>
      </c>
      <c r="C217" s="81" t="s">
        <v>926</v>
      </c>
      <c r="D217" s="82">
        <v>6</v>
      </c>
      <c r="E217" s="82">
        <v>269</v>
      </c>
      <c r="F217" s="82">
        <v>44.833333333333336</v>
      </c>
      <c r="G217" s="82">
        <v>147</v>
      </c>
      <c r="H217" s="82">
        <v>24.5</v>
      </c>
      <c r="I217" s="83">
        <v>1808</v>
      </c>
      <c r="J217" s="84">
        <v>35.333333333333336</v>
      </c>
      <c r="K217" s="84">
        <v>9.5</v>
      </c>
      <c r="L217" s="84">
        <v>16.666666666666668</v>
      </c>
      <c r="M217" s="84">
        <v>7.833333333333333</v>
      </c>
      <c r="N217" s="85">
        <f t="shared" si="36"/>
        <v>0.54646840148698883</v>
      </c>
    </row>
    <row r="218" spans="1:14" ht="26.25" x14ac:dyDescent="0.25">
      <c r="A218" s="80" t="str">
        <f t="shared" ref="A218:A220" si="47">A217</f>
        <v>Valledupar</v>
      </c>
      <c r="B218" s="81" t="str">
        <f t="shared" ref="B218:B220" si="48">B217</f>
        <v>Ejecución de Penas y Medidas de Seguridad</v>
      </c>
      <c r="C218" s="81" t="s">
        <v>927</v>
      </c>
      <c r="D218" s="82">
        <v>6</v>
      </c>
      <c r="E218" s="82">
        <v>228</v>
      </c>
      <c r="F218" s="82">
        <v>38</v>
      </c>
      <c r="G218" s="82">
        <v>176</v>
      </c>
      <c r="H218" s="82">
        <v>29.333333333333332</v>
      </c>
      <c r="I218" s="83">
        <v>1287</v>
      </c>
      <c r="J218" s="84">
        <v>29.5</v>
      </c>
      <c r="K218" s="84">
        <v>8.5000000000000018</v>
      </c>
      <c r="L218" s="84">
        <v>20.333333333333336</v>
      </c>
      <c r="M218" s="84">
        <v>8.9999999999999982</v>
      </c>
      <c r="N218" s="85">
        <f t="shared" si="36"/>
        <v>0.77192982456140347</v>
      </c>
    </row>
    <row r="219" spans="1:14" ht="26.25" x14ac:dyDescent="0.25">
      <c r="A219" s="80" t="str">
        <f t="shared" si="47"/>
        <v>Valledupar</v>
      </c>
      <c r="B219" s="81" t="str">
        <f t="shared" si="48"/>
        <v>Ejecución de Penas y Medidas de Seguridad</v>
      </c>
      <c r="C219" s="81" t="s">
        <v>928</v>
      </c>
      <c r="D219" s="82">
        <v>6</v>
      </c>
      <c r="E219" s="82">
        <v>226</v>
      </c>
      <c r="F219" s="82">
        <v>37.666666666666664</v>
      </c>
      <c r="G219" s="82">
        <v>116</v>
      </c>
      <c r="H219" s="82">
        <v>19.333333333333332</v>
      </c>
      <c r="I219" s="83">
        <v>1466</v>
      </c>
      <c r="J219" s="84">
        <v>30.333333333333332</v>
      </c>
      <c r="K219" s="84">
        <v>7.3333333333333339</v>
      </c>
      <c r="L219" s="84">
        <v>9.8333333333333321</v>
      </c>
      <c r="M219" s="84">
        <v>9.5</v>
      </c>
      <c r="N219" s="85">
        <f t="shared" si="36"/>
        <v>0.51327433628318586</v>
      </c>
    </row>
    <row r="220" spans="1:14" ht="26.25" x14ac:dyDescent="0.25">
      <c r="A220" s="80" t="str">
        <f t="shared" si="47"/>
        <v>Valledupar</v>
      </c>
      <c r="B220" s="81" t="str">
        <f t="shared" si="48"/>
        <v>Ejecución de Penas y Medidas de Seguridad</v>
      </c>
      <c r="C220" s="81" t="s">
        <v>929</v>
      </c>
      <c r="D220" s="82">
        <v>6</v>
      </c>
      <c r="E220" s="82">
        <v>254</v>
      </c>
      <c r="F220" s="82">
        <v>42.333333333333336</v>
      </c>
      <c r="G220" s="82">
        <v>114</v>
      </c>
      <c r="H220" s="82">
        <v>19</v>
      </c>
      <c r="I220" s="83">
        <v>1499</v>
      </c>
      <c r="J220" s="84">
        <v>32.5</v>
      </c>
      <c r="K220" s="84">
        <v>9.8333333333333339</v>
      </c>
      <c r="L220" s="84">
        <v>9.6666666666666661</v>
      </c>
      <c r="M220" s="84">
        <v>9.3333333333333339</v>
      </c>
      <c r="N220" s="85">
        <f t="shared" si="36"/>
        <v>0.44881889763779526</v>
      </c>
    </row>
    <row r="221" spans="1:14" x14ac:dyDescent="0.25">
      <c r="A221" s="86" t="s">
        <v>1593</v>
      </c>
      <c r="B221" s="87"/>
      <c r="C221" s="87"/>
      <c r="D221" s="88"/>
      <c r="E221" s="88"/>
      <c r="F221" s="88">
        <v>41</v>
      </c>
      <c r="G221" s="88"/>
      <c r="H221" s="88">
        <v>23</v>
      </c>
      <c r="I221" s="89"/>
      <c r="J221" s="90">
        <v>32</v>
      </c>
      <c r="K221" s="90">
        <v>9</v>
      </c>
      <c r="L221" s="90">
        <v>14</v>
      </c>
      <c r="M221" s="90">
        <v>9</v>
      </c>
      <c r="N221" s="91"/>
    </row>
    <row r="222" spans="1:14" x14ac:dyDescent="0.25">
      <c r="A222" s="92" t="s">
        <v>185</v>
      </c>
      <c r="B222" s="93"/>
      <c r="C222" s="93"/>
      <c r="D222" s="95"/>
      <c r="E222" s="95">
        <v>977</v>
      </c>
      <c r="F222" s="95">
        <v>162.83333333333334</v>
      </c>
      <c r="G222" s="95">
        <v>553</v>
      </c>
      <c r="H222" s="95">
        <v>92.166666666666657</v>
      </c>
      <c r="I222" s="96">
        <v>6060</v>
      </c>
      <c r="J222" s="97">
        <v>127.66666666666667</v>
      </c>
      <c r="K222" s="97">
        <v>35.166666666666671</v>
      </c>
      <c r="L222" s="97">
        <v>56.499999999999993</v>
      </c>
      <c r="M222" s="97">
        <v>35.666666666666664</v>
      </c>
      <c r="N222" s="98">
        <f t="shared" si="36"/>
        <v>0.56601842374616174</v>
      </c>
    </row>
    <row r="223" spans="1:14" ht="26.25" x14ac:dyDescent="0.25">
      <c r="A223" s="78" t="s">
        <v>186</v>
      </c>
      <c r="B223" s="79" t="s">
        <v>786</v>
      </c>
      <c r="C223" s="81" t="s">
        <v>930</v>
      </c>
      <c r="D223" s="82">
        <v>6</v>
      </c>
      <c r="E223" s="82">
        <v>408</v>
      </c>
      <c r="F223" s="82">
        <v>68</v>
      </c>
      <c r="G223" s="82">
        <v>293</v>
      </c>
      <c r="H223" s="82">
        <v>48.833333333333336</v>
      </c>
      <c r="I223" s="83">
        <v>2265</v>
      </c>
      <c r="J223" s="84">
        <v>53.333333333333336</v>
      </c>
      <c r="K223" s="84">
        <v>14.666666666666668</v>
      </c>
      <c r="L223" s="84">
        <v>37.499999999999993</v>
      </c>
      <c r="M223" s="84">
        <v>11.333333333333334</v>
      </c>
      <c r="N223" s="85">
        <f t="shared" si="36"/>
        <v>0.71813725490196079</v>
      </c>
    </row>
    <row r="224" spans="1:14" ht="26.25" x14ac:dyDescent="0.25">
      <c r="A224" s="80" t="str">
        <f t="shared" ref="A224:A229" si="49">A223</f>
        <v>Villavicencio</v>
      </c>
      <c r="B224" s="81" t="str">
        <f t="shared" ref="B224:B229" si="50">B223</f>
        <v>Ejecución de Penas y Medidas de Seguridad</v>
      </c>
      <c r="C224" s="81" t="s">
        <v>931</v>
      </c>
      <c r="D224" s="82">
        <v>6</v>
      </c>
      <c r="E224" s="82">
        <v>379</v>
      </c>
      <c r="F224" s="82">
        <v>63.166666666666664</v>
      </c>
      <c r="G224" s="82">
        <v>233</v>
      </c>
      <c r="H224" s="82">
        <v>38.833333333333336</v>
      </c>
      <c r="I224" s="83">
        <v>2347</v>
      </c>
      <c r="J224" s="84">
        <v>50.166666666666664</v>
      </c>
      <c r="K224" s="84">
        <v>13.000000000000002</v>
      </c>
      <c r="L224" s="84">
        <v>26.666666666666664</v>
      </c>
      <c r="M224" s="84">
        <v>12.166666666666666</v>
      </c>
      <c r="N224" s="85">
        <f t="shared" si="36"/>
        <v>0.61477572559366755</v>
      </c>
    </row>
    <row r="225" spans="1:14" ht="26.25" x14ac:dyDescent="0.25">
      <c r="A225" s="80" t="str">
        <f t="shared" si="49"/>
        <v>Villavicencio</v>
      </c>
      <c r="B225" s="81" t="str">
        <f t="shared" si="50"/>
        <v>Ejecución de Penas y Medidas de Seguridad</v>
      </c>
      <c r="C225" s="81" t="s">
        <v>932</v>
      </c>
      <c r="D225" s="82">
        <v>6</v>
      </c>
      <c r="E225" s="82">
        <v>417</v>
      </c>
      <c r="F225" s="82">
        <v>69.5</v>
      </c>
      <c r="G225" s="82">
        <v>298</v>
      </c>
      <c r="H225" s="82">
        <v>49.666666666666664</v>
      </c>
      <c r="I225" s="83">
        <v>1046</v>
      </c>
      <c r="J225" s="84">
        <v>43.333333333333329</v>
      </c>
      <c r="K225" s="84">
        <v>26.166666666666671</v>
      </c>
      <c r="L225" s="84">
        <v>26.166666666666668</v>
      </c>
      <c r="M225" s="84">
        <v>23.5</v>
      </c>
      <c r="N225" s="85">
        <f t="shared" si="36"/>
        <v>0.71462829736211031</v>
      </c>
    </row>
    <row r="226" spans="1:14" ht="26.25" x14ac:dyDescent="0.25">
      <c r="A226" s="80" t="str">
        <f t="shared" si="49"/>
        <v>Villavicencio</v>
      </c>
      <c r="B226" s="81" t="str">
        <f t="shared" si="50"/>
        <v>Ejecución de Penas y Medidas de Seguridad</v>
      </c>
      <c r="C226" s="81" t="s">
        <v>933</v>
      </c>
      <c r="D226" s="82">
        <v>6</v>
      </c>
      <c r="E226" s="82">
        <v>339</v>
      </c>
      <c r="F226" s="82">
        <v>56.5</v>
      </c>
      <c r="G226" s="82">
        <v>192</v>
      </c>
      <c r="H226" s="82">
        <v>32</v>
      </c>
      <c r="I226" s="83">
        <v>999</v>
      </c>
      <c r="J226" s="84">
        <v>38.499999999999993</v>
      </c>
      <c r="K226" s="84">
        <v>18</v>
      </c>
      <c r="L226" s="84">
        <v>23.833333333333336</v>
      </c>
      <c r="M226" s="84">
        <v>8.1666666666666661</v>
      </c>
      <c r="N226" s="85">
        <f t="shared" si="36"/>
        <v>0.5663716814159292</v>
      </c>
    </row>
    <row r="227" spans="1:14" ht="26.25" x14ac:dyDescent="0.25">
      <c r="A227" s="80" t="str">
        <f t="shared" si="49"/>
        <v>Villavicencio</v>
      </c>
      <c r="B227" s="81" t="str">
        <f t="shared" si="50"/>
        <v>Ejecución de Penas y Medidas de Seguridad</v>
      </c>
      <c r="C227" s="81" t="s">
        <v>934</v>
      </c>
      <c r="D227" s="82">
        <v>6</v>
      </c>
      <c r="E227" s="82">
        <v>352</v>
      </c>
      <c r="F227" s="82">
        <v>58.666666666666664</v>
      </c>
      <c r="G227" s="82">
        <v>198</v>
      </c>
      <c r="H227" s="82">
        <v>33</v>
      </c>
      <c r="I227" s="83">
        <v>1167</v>
      </c>
      <c r="J227" s="84">
        <v>39.333333333333336</v>
      </c>
      <c r="K227" s="84">
        <v>19.333333333333336</v>
      </c>
      <c r="L227" s="84">
        <v>15.999999999999998</v>
      </c>
      <c r="M227" s="84">
        <v>17</v>
      </c>
      <c r="N227" s="85">
        <f t="shared" si="36"/>
        <v>0.5625</v>
      </c>
    </row>
    <row r="228" spans="1:14" ht="26.25" x14ac:dyDescent="0.25">
      <c r="A228" s="80" t="str">
        <f t="shared" si="49"/>
        <v>Villavicencio</v>
      </c>
      <c r="B228" s="81" t="str">
        <f t="shared" si="50"/>
        <v>Ejecución de Penas y Medidas de Seguridad</v>
      </c>
      <c r="C228" s="81" t="s">
        <v>935</v>
      </c>
      <c r="D228" s="82">
        <v>6</v>
      </c>
      <c r="E228" s="82">
        <v>359</v>
      </c>
      <c r="F228" s="82">
        <v>59.833333333333336</v>
      </c>
      <c r="G228" s="82">
        <v>140</v>
      </c>
      <c r="H228" s="82">
        <v>23.333333333333332</v>
      </c>
      <c r="I228" s="83">
        <v>1181</v>
      </c>
      <c r="J228" s="84">
        <v>43</v>
      </c>
      <c r="K228" s="84">
        <v>16.833333333333332</v>
      </c>
      <c r="L228" s="84">
        <v>12.83333333333333</v>
      </c>
      <c r="M228" s="84">
        <v>10.500000000000002</v>
      </c>
      <c r="N228" s="85">
        <f t="shared" si="36"/>
        <v>0.38997214484679665</v>
      </c>
    </row>
    <row r="229" spans="1:14" ht="26.25" x14ac:dyDescent="0.25">
      <c r="A229" s="80" t="str">
        <f t="shared" si="49"/>
        <v>Villavicencio</v>
      </c>
      <c r="B229" s="81" t="str">
        <f t="shared" si="50"/>
        <v>Ejecución de Penas y Medidas de Seguridad</v>
      </c>
      <c r="C229" s="81" t="s">
        <v>941</v>
      </c>
      <c r="D229" s="99" t="s">
        <v>204</v>
      </c>
      <c r="E229" s="99" t="s">
        <v>204</v>
      </c>
      <c r="F229" s="99" t="s">
        <v>204</v>
      </c>
      <c r="G229" s="99" t="s">
        <v>204</v>
      </c>
      <c r="H229" s="99" t="s">
        <v>204</v>
      </c>
      <c r="I229" s="99" t="s">
        <v>204</v>
      </c>
      <c r="J229" s="99" t="s">
        <v>204</v>
      </c>
      <c r="K229" s="99" t="s">
        <v>204</v>
      </c>
      <c r="L229" s="99" t="s">
        <v>204</v>
      </c>
      <c r="M229" s="99" t="s">
        <v>204</v>
      </c>
      <c r="N229" s="99" t="s">
        <v>204</v>
      </c>
    </row>
    <row r="230" spans="1:14" x14ac:dyDescent="0.25">
      <c r="A230" s="86" t="s">
        <v>1593</v>
      </c>
      <c r="B230" s="87"/>
      <c r="C230" s="87"/>
      <c r="D230" s="88"/>
      <c r="E230" s="88"/>
      <c r="F230" s="88">
        <v>63</v>
      </c>
      <c r="G230" s="88"/>
      <c r="H230" s="88">
        <v>38</v>
      </c>
      <c r="I230" s="89"/>
      <c r="J230" s="90">
        <v>45</v>
      </c>
      <c r="K230" s="90">
        <v>18</v>
      </c>
      <c r="L230" s="90">
        <v>24</v>
      </c>
      <c r="M230" s="90">
        <v>14</v>
      </c>
      <c r="N230" s="91"/>
    </row>
    <row r="231" spans="1:14" x14ac:dyDescent="0.25">
      <c r="A231" s="92" t="s">
        <v>190</v>
      </c>
      <c r="B231" s="93"/>
      <c r="C231" s="93"/>
      <c r="D231" s="95"/>
      <c r="E231" s="95">
        <v>2254</v>
      </c>
      <c r="F231" s="95">
        <v>375.66666666666663</v>
      </c>
      <c r="G231" s="95">
        <v>1354</v>
      </c>
      <c r="H231" s="95">
        <v>225.66666666666669</v>
      </c>
      <c r="I231" s="96">
        <v>9005</v>
      </c>
      <c r="J231" s="97">
        <v>267.66666666666663</v>
      </c>
      <c r="K231" s="97">
        <v>108.00000000000001</v>
      </c>
      <c r="L231" s="97">
        <v>143</v>
      </c>
      <c r="M231" s="97">
        <v>82.666666666666657</v>
      </c>
      <c r="N231" s="98">
        <f t="shared" si="36"/>
        <v>0.60070984915705417</v>
      </c>
    </row>
    <row r="232" spans="1:14" ht="26.25" x14ac:dyDescent="0.25">
      <c r="A232" s="78" t="s">
        <v>441</v>
      </c>
      <c r="B232" s="79" t="s">
        <v>786</v>
      </c>
      <c r="C232" s="81" t="s">
        <v>936</v>
      </c>
      <c r="D232" s="82">
        <v>6</v>
      </c>
      <c r="E232" s="82">
        <v>256</v>
      </c>
      <c r="F232" s="82">
        <v>42.666666666666664</v>
      </c>
      <c r="G232" s="82">
        <v>162</v>
      </c>
      <c r="H232" s="82">
        <v>27</v>
      </c>
      <c r="I232" s="83">
        <v>1956</v>
      </c>
      <c r="J232" s="84">
        <v>37.999999999999993</v>
      </c>
      <c r="K232" s="84">
        <v>4.6666666666666661</v>
      </c>
      <c r="L232" s="84">
        <v>22.833333333333332</v>
      </c>
      <c r="M232" s="84">
        <v>4.166666666666667</v>
      </c>
      <c r="N232" s="85">
        <f t="shared" si="36"/>
        <v>0.6328125</v>
      </c>
    </row>
    <row r="233" spans="1:14" ht="26.25" x14ac:dyDescent="0.25">
      <c r="A233" s="80" t="str">
        <f t="shared" ref="A233:B233" si="51">A232</f>
        <v>Yopal</v>
      </c>
      <c r="B233" s="81" t="str">
        <f t="shared" si="51"/>
        <v>Ejecución de Penas y Medidas de Seguridad</v>
      </c>
      <c r="C233" s="81" t="s">
        <v>937</v>
      </c>
      <c r="D233" s="82">
        <v>6</v>
      </c>
      <c r="E233" s="82">
        <v>285</v>
      </c>
      <c r="F233" s="82">
        <v>47.5</v>
      </c>
      <c r="G233" s="82">
        <v>226</v>
      </c>
      <c r="H233" s="82">
        <v>37.666666666666664</v>
      </c>
      <c r="I233" s="83">
        <v>1890</v>
      </c>
      <c r="J233" s="84">
        <v>41.5</v>
      </c>
      <c r="K233" s="84">
        <v>6</v>
      </c>
      <c r="L233" s="84">
        <v>33.666666666666671</v>
      </c>
      <c r="M233" s="84">
        <v>3.9999999999999996</v>
      </c>
      <c r="N233" s="85">
        <f t="shared" si="36"/>
        <v>0.7929824561403509</v>
      </c>
    </row>
    <row r="234" spans="1:14" x14ac:dyDescent="0.25">
      <c r="A234" s="86" t="s">
        <v>1593</v>
      </c>
      <c r="B234" s="87"/>
      <c r="C234" s="87"/>
      <c r="D234" s="88"/>
      <c r="E234" s="88"/>
      <c r="F234" s="88">
        <v>45</v>
      </c>
      <c r="G234" s="88"/>
      <c r="H234" s="88">
        <v>32</v>
      </c>
      <c r="I234" s="89"/>
      <c r="J234" s="90">
        <v>40</v>
      </c>
      <c r="K234" s="90">
        <v>5</v>
      </c>
      <c r="L234" s="90">
        <v>28</v>
      </c>
      <c r="M234" s="90">
        <v>4</v>
      </c>
      <c r="N234" s="91"/>
    </row>
    <row r="235" spans="1:14" x14ac:dyDescent="0.25">
      <c r="A235" s="92" t="s">
        <v>445</v>
      </c>
      <c r="B235" s="94"/>
      <c r="C235" s="94"/>
      <c r="D235" s="95"/>
      <c r="E235" s="95">
        <v>541</v>
      </c>
      <c r="F235" s="95">
        <v>90.166666666666657</v>
      </c>
      <c r="G235" s="95">
        <v>388</v>
      </c>
      <c r="H235" s="95">
        <v>64.666666666666657</v>
      </c>
      <c r="I235" s="96">
        <v>3846</v>
      </c>
      <c r="J235" s="97">
        <v>79.5</v>
      </c>
      <c r="K235" s="97">
        <v>10.666666666666666</v>
      </c>
      <c r="L235" s="97">
        <v>56.5</v>
      </c>
      <c r="M235" s="97">
        <v>8.1666666666666661</v>
      </c>
      <c r="N235" s="98">
        <f t="shared" si="36"/>
        <v>0.71719038817005543</v>
      </c>
    </row>
    <row r="236" spans="1:14" x14ac:dyDescent="0.25">
      <c r="A236" s="113" t="s">
        <v>191</v>
      </c>
      <c r="B236" s="114"/>
      <c r="C236" s="114"/>
      <c r="D236" s="115"/>
      <c r="E236" s="115">
        <v>50167</v>
      </c>
      <c r="F236" s="115">
        <v>8992.4430992736052</v>
      </c>
      <c r="G236" s="115">
        <v>31878</v>
      </c>
      <c r="H236" s="115">
        <v>5503.756658595642</v>
      </c>
      <c r="I236" s="116">
        <v>304831</v>
      </c>
      <c r="J236" s="115">
        <v>7693.2255851493155</v>
      </c>
      <c r="K236" s="115">
        <v>1299.2175141242935</v>
      </c>
      <c r="L236" s="115">
        <v>4280.7223567393066</v>
      </c>
      <c r="M236" s="115">
        <v>1223.0343018563353</v>
      </c>
      <c r="N236" s="117">
        <f t="shared" si="36"/>
        <v>0.63543763828811772</v>
      </c>
    </row>
    <row r="237" spans="1:14" x14ac:dyDescent="0.25">
      <c r="A237" s="113" t="s">
        <v>1595</v>
      </c>
      <c r="B237" s="114"/>
      <c r="C237" s="114"/>
      <c r="D237" s="115"/>
      <c r="E237" s="115"/>
      <c r="F237" s="115"/>
      <c r="G237" s="115"/>
      <c r="H237" s="115"/>
      <c r="I237" s="116"/>
      <c r="J237" s="115">
        <f>+AVERAGE(J234,J230,J221,J215,J207,J203,J199,J195,J191,J188,J186,J182,J175,J169,J163,J160,J154,J150,J146,J136,J129,J121,J116,J105,J98,J93,J83,J75,J67,J36,J28,J23,J20)</f>
        <v>47.212121212121211</v>
      </c>
      <c r="K237" s="115">
        <f t="shared" ref="K237:M237" si="52">+AVERAGE(K234,K230,K221,K215,K207,K203,K199,K195,K191,K188,K186,K182,K175,K169,K163,K160,K154,K150,K146,K136,K129,K121,K116,K105,K98,K93,K83,K75,K67,K36,K28,K23,K20)</f>
        <v>7.666666666666667</v>
      </c>
      <c r="L237" s="115">
        <f t="shared" si="52"/>
        <v>25.62626262626263</v>
      </c>
      <c r="M237" s="115">
        <f t="shared" si="52"/>
        <v>7.390625</v>
      </c>
    </row>
  </sheetData>
  <mergeCells count="5">
    <mergeCell ref="A12:N12"/>
    <mergeCell ref="L13:M13"/>
    <mergeCell ref="J13:K13"/>
    <mergeCell ref="D3:H3"/>
    <mergeCell ref="D2:H2"/>
  </mergeCells>
  <pageMargins left="0.70866141732283472" right="0.70866141732283472" top="0.74803149606299213" bottom="0.74803149606299213" header="0.31496062992125984" footer="0.31496062992125984"/>
  <pageSetup paperSize="123" scale="60" fitToHeight="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10.140625" customWidth="1"/>
    <col min="3" max="3" width="38.5703125" style="55" customWidth="1"/>
    <col min="10" max="10" width="9" customWidth="1"/>
    <col min="11" max="11" width="14.42578125" customWidth="1"/>
    <col min="12" max="12" width="9.7109375" customWidth="1"/>
    <col min="13" max="13" width="13.7109375" customWidth="1"/>
  </cols>
  <sheetData>
    <row r="1" spans="1:14" x14ac:dyDescent="0.25">
      <c r="A1" s="1"/>
      <c r="B1" s="2"/>
      <c r="C1" s="2"/>
    </row>
    <row r="2" spans="1:14" x14ac:dyDescent="0.25">
      <c r="A2" s="185"/>
      <c r="B2" s="185"/>
      <c r="C2" s="185"/>
    </row>
    <row r="3" spans="1:14" x14ac:dyDescent="0.25">
      <c r="A3" s="186"/>
      <c r="B3" s="186"/>
      <c r="C3" s="186"/>
      <c r="D3" s="180" t="s">
        <v>0</v>
      </c>
      <c r="E3" s="180"/>
      <c r="F3" s="180"/>
      <c r="G3" s="180"/>
    </row>
    <row r="4" spans="1:14" x14ac:dyDescent="0.25">
      <c r="A4" s="186"/>
      <c r="B4" s="186"/>
      <c r="C4" s="186"/>
      <c r="D4" s="179" t="s">
        <v>1</v>
      </c>
      <c r="E4" s="179"/>
      <c r="F4" s="179"/>
      <c r="G4" s="179"/>
    </row>
    <row r="5" spans="1:14" x14ac:dyDescent="0.25">
      <c r="A5" s="8" t="s">
        <v>7</v>
      </c>
      <c r="B5" s="2"/>
      <c r="C5" s="2"/>
    </row>
    <row r="6" spans="1:14" x14ac:dyDescent="0.25">
      <c r="A6" s="9" t="s">
        <v>2</v>
      </c>
      <c r="B6" s="2"/>
      <c r="C6" s="2"/>
    </row>
    <row r="7" spans="1:14" ht="18" x14ac:dyDescent="0.25">
      <c r="A7" s="9" t="s">
        <v>942</v>
      </c>
      <c r="B7" s="2"/>
      <c r="C7" s="2"/>
    </row>
    <row r="8" spans="1:14" ht="18" x14ac:dyDescent="0.25">
      <c r="A8" s="9" t="s">
        <v>943</v>
      </c>
      <c r="B8" s="2"/>
      <c r="C8" s="2"/>
    </row>
    <row r="9" spans="1:14" x14ac:dyDescent="0.25">
      <c r="A9" s="9" t="s">
        <v>5</v>
      </c>
      <c r="B9" s="10"/>
      <c r="C9" s="10"/>
    </row>
    <row r="10" spans="1:14" x14ac:dyDescent="0.25">
      <c r="A10" s="171" t="s">
        <v>1594</v>
      </c>
      <c r="B10" s="10"/>
      <c r="C10" s="10"/>
    </row>
    <row r="11" spans="1:14" x14ac:dyDescent="0.25">
      <c r="A11" s="9"/>
      <c r="B11" s="10"/>
      <c r="C11" s="10"/>
    </row>
    <row r="12" spans="1:14" ht="47.25" customHeight="1" x14ac:dyDescent="0.25">
      <c r="A12" s="187" t="s">
        <v>242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45.75" customHeight="1" x14ac:dyDescent="0.25">
      <c r="A13" s="71"/>
      <c r="B13" s="71"/>
      <c r="C13" s="72"/>
      <c r="D13" s="71"/>
      <c r="E13" s="71"/>
      <c r="F13" s="71"/>
      <c r="G13" s="71"/>
      <c r="H13" s="71"/>
      <c r="I13" s="71"/>
      <c r="J13" s="183" t="s">
        <v>201</v>
      </c>
      <c r="K13" s="184"/>
      <c r="L13" s="183" t="s">
        <v>202</v>
      </c>
      <c r="M13" s="184"/>
      <c r="N13" s="71"/>
    </row>
    <row r="14" spans="1:14" ht="54.75" customHeight="1" x14ac:dyDescent="0.25">
      <c r="A14" s="73" t="s">
        <v>8</v>
      </c>
      <c r="B14" s="73" t="s">
        <v>9</v>
      </c>
      <c r="C14" s="73" t="s">
        <v>10</v>
      </c>
      <c r="D14" s="74" t="s">
        <v>212</v>
      </c>
      <c r="E14" s="74" t="s">
        <v>196</v>
      </c>
      <c r="F14" s="74" t="s">
        <v>197</v>
      </c>
      <c r="G14" s="74" t="s">
        <v>231</v>
      </c>
      <c r="H14" s="74" t="s">
        <v>199</v>
      </c>
      <c r="I14" s="75" t="s">
        <v>200</v>
      </c>
      <c r="J14" s="76" t="s">
        <v>192</v>
      </c>
      <c r="K14" s="76" t="s">
        <v>193</v>
      </c>
      <c r="L14" s="76" t="s">
        <v>192</v>
      </c>
      <c r="M14" s="76" t="s">
        <v>193</v>
      </c>
      <c r="N14" s="77" t="s">
        <v>194</v>
      </c>
    </row>
    <row r="15" spans="1:14" x14ac:dyDescent="0.25">
      <c r="A15" s="78" t="s">
        <v>11</v>
      </c>
      <c r="B15" s="78" t="s">
        <v>12</v>
      </c>
      <c r="C15" s="81" t="s">
        <v>944</v>
      </c>
      <c r="D15" s="82">
        <v>3</v>
      </c>
      <c r="E15" s="82">
        <v>65</v>
      </c>
      <c r="F15" s="82">
        <v>21.666666666666668</v>
      </c>
      <c r="G15" s="82">
        <v>66</v>
      </c>
      <c r="H15" s="82">
        <v>22</v>
      </c>
      <c r="I15" s="83">
        <v>13</v>
      </c>
      <c r="J15" s="84">
        <v>0.66666666666666663</v>
      </c>
      <c r="K15" s="84">
        <v>21</v>
      </c>
      <c r="L15" s="84">
        <v>0.66666666666666663</v>
      </c>
      <c r="M15" s="84">
        <v>21.333333333333332</v>
      </c>
      <c r="N15" s="85">
        <f>+G15/E15</f>
        <v>1.0153846153846153</v>
      </c>
    </row>
    <row r="16" spans="1:14" x14ac:dyDescent="0.25">
      <c r="A16" s="86" t="s">
        <v>1593</v>
      </c>
      <c r="B16" s="86"/>
      <c r="C16" s="87"/>
      <c r="D16" s="88"/>
      <c r="E16" s="88"/>
      <c r="F16" s="88">
        <v>22</v>
      </c>
      <c r="G16" s="88"/>
      <c r="H16" s="88">
        <v>22</v>
      </c>
      <c r="I16" s="89"/>
      <c r="J16" s="90">
        <v>1</v>
      </c>
      <c r="K16" s="90">
        <v>21</v>
      </c>
      <c r="L16" s="90">
        <v>1</v>
      </c>
      <c r="M16" s="90">
        <v>21</v>
      </c>
      <c r="N16" s="91"/>
    </row>
    <row r="17" spans="1:14" x14ac:dyDescent="0.25">
      <c r="A17" s="118" t="s">
        <v>19</v>
      </c>
      <c r="B17" s="119"/>
      <c r="C17" s="120"/>
      <c r="D17" s="121"/>
      <c r="E17" s="121">
        <v>65</v>
      </c>
      <c r="F17" s="121">
        <v>21.666666666666668</v>
      </c>
      <c r="G17" s="121">
        <v>66</v>
      </c>
      <c r="H17" s="121">
        <v>22</v>
      </c>
      <c r="I17" s="122">
        <v>13</v>
      </c>
      <c r="J17" s="123">
        <v>0.66666666666666663</v>
      </c>
      <c r="K17" s="123">
        <v>21</v>
      </c>
      <c r="L17" s="123">
        <v>0.66666666666666663</v>
      </c>
      <c r="M17" s="123">
        <v>21.333333333333332</v>
      </c>
      <c r="N17" s="124">
        <f t="shared" ref="N17:N97" si="0">+G17/E17</f>
        <v>1.0153846153846153</v>
      </c>
    </row>
    <row r="18" spans="1:14" x14ac:dyDescent="0.25">
      <c r="A18" s="78" t="s">
        <v>20</v>
      </c>
      <c r="B18" s="78" t="s">
        <v>12</v>
      </c>
      <c r="C18" s="81" t="s">
        <v>945</v>
      </c>
      <c r="D18" s="82">
        <v>6</v>
      </c>
      <c r="E18" s="82">
        <v>418</v>
      </c>
      <c r="F18" s="82">
        <v>69.666666666666671</v>
      </c>
      <c r="G18" s="82">
        <v>417</v>
      </c>
      <c r="H18" s="82">
        <v>69.5</v>
      </c>
      <c r="I18" s="83">
        <v>41</v>
      </c>
      <c r="J18" s="84">
        <v>60.000000000000007</v>
      </c>
      <c r="K18" s="84">
        <v>9.6666666666666679</v>
      </c>
      <c r="L18" s="84">
        <v>61.5</v>
      </c>
      <c r="M18" s="84">
        <v>7.9999999999999991</v>
      </c>
      <c r="N18" s="85">
        <f t="shared" si="0"/>
        <v>0.99760765550239239</v>
      </c>
    </row>
    <row r="19" spans="1:14" x14ac:dyDescent="0.25">
      <c r="A19" s="80" t="str">
        <f>A18</f>
        <v>Armenia</v>
      </c>
      <c r="B19" s="80" t="str">
        <f t="shared" ref="B19" si="1">B18</f>
        <v>Penal</v>
      </c>
      <c r="C19" s="81" t="s">
        <v>946</v>
      </c>
      <c r="D19" s="82">
        <v>6</v>
      </c>
      <c r="E19" s="82">
        <v>391</v>
      </c>
      <c r="F19" s="82">
        <v>65.166666666666671</v>
      </c>
      <c r="G19" s="82">
        <v>381</v>
      </c>
      <c r="H19" s="82">
        <v>63.5</v>
      </c>
      <c r="I19" s="83">
        <v>41</v>
      </c>
      <c r="J19" s="84">
        <v>55.833333333333321</v>
      </c>
      <c r="K19" s="84">
        <v>9.3333333333333339</v>
      </c>
      <c r="L19" s="84">
        <v>56.166666666666671</v>
      </c>
      <c r="M19" s="84">
        <v>7.333333333333333</v>
      </c>
      <c r="N19" s="85">
        <f t="shared" si="0"/>
        <v>0.97442455242966752</v>
      </c>
    </row>
    <row r="20" spans="1:14" x14ac:dyDescent="0.25">
      <c r="A20" s="86" t="s">
        <v>1593</v>
      </c>
      <c r="B20" s="86"/>
      <c r="C20" s="87"/>
      <c r="D20" s="88"/>
      <c r="E20" s="88"/>
      <c r="F20" s="88">
        <v>67</v>
      </c>
      <c r="G20" s="88"/>
      <c r="H20" s="88">
        <v>67</v>
      </c>
      <c r="I20" s="89"/>
      <c r="J20" s="90">
        <v>58</v>
      </c>
      <c r="K20" s="90">
        <v>10</v>
      </c>
      <c r="L20" s="90">
        <v>59</v>
      </c>
      <c r="M20" s="90">
        <v>8</v>
      </c>
      <c r="N20" s="91"/>
    </row>
    <row r="21" spans="1:14" x14ac:dyDescent="0.25">
      <c r="A21" s="92" t="s">
        <v>23</v>
      </c>
      <c r="B21" s="125"/>
      <c r="C21" s="93"/>
      <c r="D21" s="95"/>
      <c r="E21" s="95">
        <v>809</v>
      </c>
      <c r="F21" s="95">
        <v>134.83333333333334</v>
      </c>
      <c r="G21" s="95">
        <v>798</v>
      </c>
      <c r="H21" s="95">
        <v>133</v>
      </c>
      <c r="I21" s="96">
        <v>82</v>
      </c>
      <c r="J21" s="97">
        <v>115.83333333333333</v>
      </c>
      <c r="K21" s="97">
        <v>19</v>
      </c>
      <c r="L21" s="97">
        <v>117.66666666666667</v>
      </c>
      <c r="M21" s="97">
        <v>15.333333333333332</v>
      </c>
      <c r="N21" s="98">
        <f t="shared" si="0"/>
        <v>0.98640296662546356</v>
      </c>
    </row>
    <row r="22" spans="1:14" x14ac:dyDescent="0.25">
      <c r="A22" s="78" t="s">
        <v>24</v>
      </c>
      <c r="B22" s="78" t="s">
        <v>12</v>
      </c>
      <c r="C22" s="81" t="s">
        <v>947</v>
      </c>
      <c r="D22" s="82">
        <v>5</v>
      </c>
      <c r="E22" s="82">
        <v>492</v>
      </c>
      <c r="F22" s="82">
        <v>98.4</v>
      </c>
      <c r="G22" s="82">
        <v>63</v>
      </c>
      <c r="H22" s="82">
        <v>12.6</v>
      </c>
      <c r="I22" s="83">
        <v>8</v>
      </c>
      <c r="J22" s="84">
        <v>83.199999999999989</v>
      </c>
      <c r="K22" s="84">
        <v>15.200000000000001</v>
      </c>
      <c r="L22" s="84">
        <v>0</v>
      </c>
      <c r="M22" s="84">
        <v>12.6</v>
      </c>
      <c r="N22" s="85">
        <f t="shared" si="0"/>
        <v>0.12804878048780488</v>
      </c>
    </row>
    <row r="23" spans="1:14" x14ac:dyDescent="0.25">
      <c r="A23" s="80" t="str">
        <f t="shared" ref="A23:A31" si="2">A22</f>
        <v>Barranquilla</v>
      </c>
      <c r="B23" s="80" t="str">
        <f t="shared" ref="B23:B31" si="3">B22</f>
        <v>Penal</v>
      </c>
      <c r="C23" s="81" t="s">
        <v>948</v>
      </c>
      <c r="D23" s="82">
        <v>6</v>
      </c>
      <c r="E23" s="82">
        <v>463</v>
      </c>
      <c r="F23" s="82">
        <v>77.166666666666671</v>
      </c>
      <c r="G23" s="82">
        <v>54</v>
      </c>
      <c r="H23" s="82">
        <v>9</v>
      </c>
      <c r="I23" s="83">
        <v>0</v>
      </c>
      <c r="J23" s="84">
        <v>61.666666666666671</v>
      </c>
      <c r="K23" s="84">
        <v>15.5</v>
      </c>
      <c r="L23" s="84">
        <v>0</v>
      </c>
      <c r="M23" s="84">
        <v>9</v>
      </c>
      <c r="N23" s="85">
        <f t="shared" si="0"/>
        <v>0.11663066954643629</v>
      </c>
    </row>
    <row r="24" spans="1:14" x14ac:dyDescent="0.25">
      <c r="A24" s="80" t="str">
        <f t="shared" si="2"/>
        <v>Barranquilla</v>
      </c>
      <c r="B24" s="80" t="str">
        <f t="shared" si="3"/>
        <v>Penal</v>
      </c>
      <c r="C24" s="81" t="s">
        <v>949</v>
      </c>
      <c r="D24" s="82">
        <v>6</v>
      </c>
      <c r="E24" s="82">
        <v>503</v>
      </c>
      <c r="F24" s="82">
        <v>83.833333333333329</v>
      </c>
      <c r="G24" s="82">
        <v>450</v>
      </c>
      <c r="H24" s="82">
        <v>75</v>
      </c>
      <c r="I24" s="83">
        <v>20</v>
      </c>
      <c r="J24" s="84">
        <v>58.999999999999993</v>
      </c>
      <c r="K24" s="84">
        <v>24.833333333333336</v>
      </c>
      <c r="L24" s="84">
        <v>59.666666666666664</v>
      </c>
      <c r="M24" s="84">
        <v>15.333333333333332</v>
      </c>
      <c r="N24" s="85">
        <f t="shared" si="0"/>
        <v>0.89463220675944333</v>
      </c>
    </row>
    <row r="25" spans="1:14" x14ac:dyDescent="0.25">
      <c r="A25" s="80" t="str">
        <f t="shared" si="2"/>
        <v>Barranquilla</v>
      </c>
      <c r="B25" s="80" t="str">
        <f t="shared" si="3"/>
        <v>Penal</v>
      </c>
      <c r="C25" s="81" t="s">
        <v>1101</v>
      </c>
      <c r="D25" s="126" t="s">
        <v>204</v>
      </c>
      <c r="E25" s="126" t="s">
        <v>204</v>
      </c>
      <c r="F25" s="126" t="s">
        <v>204</v>
      </c>
      <c r="G25" s="126" t="s">
        <v>204</v>
      </c>
      <c r="H25" s="126" t="s">
        <v>204</v>
      </c>
      <c r="I25" s="126" t="s">
        <v>204</v>
      </c>
      <c r="J25" s="126" t="s">
        <v>204</v>
      </c>
      <c r="K25" s="126" t="s">
        <v>204</v>
      </c>
      <c r="L25" s="126" t="s">
        <v>204</v>
      </c>
      <c r="M25" s="126" t="s">
        <v>204</v>
      </c>
      <c r="N25" s="126" t="s">
        <v>204</v>
      </c>
    </row>
    <row r="26" spans="1:14" x14ac:dyDescent="0.25">
      <c r="A26" s="80" t="str">
        <f t="shared" si="2"/>
        <v>Barranquilla</v>
      </c>
      <c r="B26" s="80" t="str">
        <f t="shared" si="3"/>
        <v>Penal</v>
      </c>
      <c r="C26" s="81" t="s">
        <v>950</v>
      </c>
      <c r="D26" s="82">
        <v>6</v>
      </c>
      <c r="E26" s="82">
        <v>564</v>
      </c>
      <c r="F26" s="82">
        <v>94</v>
      </c>
      <c r="G26" s="82">
        <v>273</v>
      </c>
      <c r="H26" s="82">
        <v>45.5</v>
      </c>
      <c r="I26" s="83">
        <v>1292</v>
      </c>
      <c r="J26" s="84">
        <v>38.833333333333336</v>
      </c>
      <c r="K26" s="84">
        <v>55.166666666666664</v>
      </c>
      <c r="L26" s="84">
        <v>20.166666666666668</v>
      </c>
      <c r="M26" s="84">
        <v>25.333333333333332</v>
      </c>
      <c r="N26" s="85">
        <f t="shared" si="0"/>
        <v>0.48404255319148937</v>
      </c>
    </row>
    <row r="27" spans="1:14" x14ac:dyDescent="0.25">
      <c r="A27" s="80" t="str">
        <f t="shared" si="2"/>
        <v>Barranquilla</v>
      </c>
      <c r="B27" s="80" t="str">
        <f t="shared" si="3"/>
        <v>Penal</v>
      </c>
      <c r="C27" s="81" t="s">
        <v>951</v>
      </c>
      <c r="D27" s="82">
        <v>6</v>
      </c>
      <c r="E27" s="82">
        <v>414</v>
      </c>
      <c r="F27" s="82">
        <v>69</v>
      </c>
      <c r="G27" s="82">
        <v>40</v>
      </c>
      <c r="H27" s="82">
        <v>6.666666666666667</v>
      </c>
      <c r="I27" s="83">
        <v>7</v>
      </c>
      <c r="J27" s="84">
        <v>51.833333333333336</v>
      </c>
      <c r="K27" s="84">
        <v>17.166666666666668</v>
      </c>
      <c r="L27" s="84">
        <v>0</v>
      </c>
      <c r="M27" s="84">
        <v>6.6666666666666661</v>
      </c>
      <c r="N27" s="85">
        <f t="shared" si="0"/>
        <v>9.6618357487922704E-2</v>
      </c>
    </row>
    <row r="28" spans="1:14" x14ac:dyDescent="0.25">
      <c r="A28" s="80" t="str">
        <f t="shared" si="2"/>
        <v>Barranquilla</v>
      </c>
      <c r="B28" s="80" t="str">
        <f t="shared" si="3"/>
        <v>Penal</v>
      </c>
      <c r="C28" s="81" t="s">
        <v>952</v>
      </c>
      <c r="D28" s="82">
        <v>6</v>
      </c>
      <c r="E28" s="82">
        <v>320</v>
      </c>
      <c r="F28" s="82">
        <v>53.333333333333336</v>
      </c>
      <c r="G28" s="82">
        <v>275</v>
      </c>
      <c r="H28" s="82">
        <v>45.833333333333336</v>
      </c>
      <c r="I28" s="83">
        <v>1599</v>
      </c>
      <c r="J28" s="84">
        <v>34</v>
      </c>
      <c r="K28" s="84">
        <v>19.333333333333332</v>
      </c>
      <c r="L28" s="84">
        <v>35.000000000000007</v>
      </c>
      <c r="M28" s="84">
        <v>10.833333333333334</v>
      </c>
      <c r="N28" s="85">
        <f t="shared" si="0"/>
        <v>0.859375</v>
      </c>
    </row>
    <row r="29" spans="1:14" x14ac:dyDescent="0.25">
      <c r="A29" s="80" t="str">
        <f t="shared" si="2"/>
        <v>Barranquilla</v>
      </c>
      <c r="B29" s="80" t="str">
        <f t="shared" si="3"/>
        <v>Penal</v>
      </c>
      <c r="C29" s="81" t="s">
        <v>953</v>
      </c>
      <c r="D29" s="82">
        <v>5.8</v>
      </c>
      <c r="E29" s="82">
        <v>483</v>
      </c>
      <c r="F29" s="82">
        <v>83.275862068965523</v>
      </c>
      <c r="G29" s="82">
        <v>458</v>
      </c>
      <c r="H29" s="82">
        <v>78.965517241379317</v>
      </c>
      <c r="I29" s="83">
        <v>12</v>
      </c>
      <c r="J29" s="84">
        <v>71.206896551724114</v>
      </c>
      <c r="K29" s="84">
        <v>12.068965517241379</v>
      </c>
      <c r="L29" s="84">
        <v>71.206896551724114</v>
      </c>
      <c r="M29" s="84">
        <v>7.7586206896551735</v>
      </c>
      <c r="N29" s="85">
        <f t="shared" si="0"/>
        <v>0.94824016563146996</v>
      </c>
    </row>
    <row r="30" spans="1:14" x14ac:dyDescent="0.25">
      <c r="A30" s="80" t="str">
        <f t="shared" si="2"/>
        <v>Barranquilla</v>
      </c>
      <c r="B30" s="80" t="str">
        <f t="shared" si="3"/>
        <v>Penal</v>
      </c>
      <c r="C30" s="81" t="s">
        <v>954</v>
      </c>
      <c r="D30" s="82">
        <v>6</v>
      </c>
      <c r="E30" s="82">
        <v>192</v>
      </c>
      <c r="F30" s="82">
        <v>32</v>
      </c>
      <c r="G30" s="82">
        <v>186</v>
      </c>
      <c r="H30" s="82">
        <v>31</v>
      </c>
      <c r="I30" s="83">
        <v>792</v>
      </c>
      <c r="J30" s="84">
        <v>4.333333333333333</v>
      </c>
      <c r="K30" s="84">
        <v>27.666666666666668</v>
      </c>
      <c r="L30" s="84">
        <v>4.666666666666667</v>
      </c>
      <c r="M30" s="84">
        <v>26.333333333333336</v>
      </c>
      <c r="N30" s="85">
        <f t="shared" si="0"/>
        <v>0.96875</v>
      </c>
    </row>
    <row r="31" spans="1:14" x14ac:dyDescent="0.25">
      <c r="A31" s="80" t="str">
        <f t="shared" si="2"/>
        <v>Barranquilla</v>
      </c>
      <c r="B31" s="80" t="str">
        <f t="shared" si="3"/>
        <v>Penal</v>
      </c>
      <c r="C31" s="81" t="s">
        <v>955</v>
      </c>
      <c r="D31" s="82">
        <v>6</v>
      </c>
      <c r="E31" s="82">
        <v>404</v>
      </c>
      <c r="F31" s="82">
        <v>67.333333333333329</v>
      </c>
      <c r="G31" s="82">
        <v>356</v>
      </c>
      <c r="H31" s="82">
        <v>59.333333333333336</v>
      </c>
      <c r="I31" s="83">
        <v>249</v>
      </c>
      <c r="J31" s="84">
        <v>54.999999999999993</v>
      </c>
      <c r="K31" s="84">
        <v>12.333333333333332</v>
      </c>
      <c r="L31" s="84">
        <v>49.499999999999993</v>
      </c>
      <c r="M31" s="84">
        <v>9.8333333333333339</v>
      </c>
      <c r="N31" s="85">
        <f t="shared" si="0"/>
        <v>0.88118811881188119</v>
      </c>
    </row>
    <row r="32" spans="1:14" x14ac:dyDescent="0.25">
      <c r="A32" s="86" t="s">
        <v>1593</v>
      </c>
      <c r="B32" s="86"/>
      <c r="C32" s="87"/>
      <c r="D32" s="88"/>
      <c r="E32" s="88"/>
      <c r="F32" s="88">
        <v>73</v>
      </c>
      <c r="G32" s="88"/>
      <c r="H32" s="88">
        <v>40</v>
      </c>
      <c r="I32" s="89"/>
      <c r="J32" s="90">
        <v>51</v>
      </c>
      <c r="K32" s="90">
        <v>22</v>
      </c>
      <c r="L32" s="90">
        <v>27</v>
      </c>
      <c r="M32" s="90">
        <v>14</v>
      </c>
      <c r="N32" s="91"/>
    </row>
    <row r="33" spans="1:14" x14ac:dyDescent="0.25">
      <c r="A33" s="92" t="s">
        <v>27</v>
      </c>
      <c r="B33" s="125"/>
      <c r="C33" s="93"/>
      <c r="D33" s="95"/>
      <c r="E33" s="95">
        <v>3835</v>
      </c>
      <c r="F33" s="95">
        <v>658.34252873563219</v>
      </c>
      <c r="G33" s="95">
        <v>2155</v>
      </c>
      <c r="H33" s="95">
        <v>363.89885057471264</v>
      </c>
      <c r="I33" s="96">
        <v>3979</v>
      </c>
      <c r="J33" s="97">
        <v>459.0735632183908</v>
      </c>
      <c r="K33" s="97">
        <v>199.26896551724138</v>
      </c>
      <c r="L33" s="97">
        <v>240.2068965517241</v>
      </c>
      <c r="M33" s="97">
        <v>123.6919540229885</v>
      </c>
      <c r="N33" s="98">
        <f t="shared" si="0"/>
        <v>0.56192959582790092</v>
      </c>
    </row>
    <row r="34" spans="1:14" x14ac:dyDescent="0.25">
      <c r="A34" s="78" t="s">
        <v>28</v>
      </c>
      <c r="B34" s="78" t="s">
        <v>12</v>
      </c>
      <c r="C34" s="81" t="s">
        <v>956</v>
      </c>
      <c r="D34" s="82">
        <v>6</v>
      </c>
      <c r="E34" s="82">
        <v>709</v>
      </c>
      <c r="F34" s="82">
        <v>118.16666666666667</v>
      </c>
      <c r="G34" s="82">
        <v>670</v>
      </c>
      <c r="H34" s="82">
        <v>111.66666666666667</v>
      </c>
      <c r="I34" s="83">
        <v>17</v>
      </c>
      <c r="J34" s="84">
        <v>107.5</v>
      </c>
      <c r="K34" s="84">
        <v>10.666666666666666</v>
      </c>
      <c r="L34" s="84">
        <v>107</v>
      </c>
      <c r="M34" s="84">
        <v>4.666666666666667</v>
      </c>
      <c r="N34" s="85">
        <f t="shared" si="0"/>
        <v>0.94499294781382226</v>
      </c>
    </row>
    <row r="35" spans="1:14" x14ac:dyDescent="0.25">
      <c r="A35" s="80" t="str">
        <f>A34</f>
        <v>Bogotá</v>
      </c>
      <c r="B35" s="80" t="str">
        <f t="shared" ref="B35" si="4">B34</f>
        <v>Penal</v>
      </c>
      <c r="C35" s="81" t="s">
        <v>1102</v>
      </c>
      <c r="D35" s="126" t="s">
        <v>204</v>
      </c>
      <c r="E35" s="126" t="s">
        <v>204</v>
      </c>
      <c r="F35" s="126" t="s">
        <v>204</v>
      </c>
      <c r="G35" s="126" t="s">
        <v>204</v>
      </c>
      <c r="H35" s="126" t="s">
        <v>204</v>
      </c>
      <c r="I35" s="126" t="s">
        <v>204</v>
      </c>
      <c r="J35" s="126" t="s">
        <v>204</v>
      </c>
      <c r="K35" s="126" t="s">
        <v>204</v>
      </c>
      <c r="L35" s="126" t="s">
        <v>204</v>
      </c>
      <c r="M35" s="126" t="s">
        <v>204</v>
      </c>
      <c r="N35" s="126" t="s">
        <v>204</v>
      </c>
    </row>
    <row r="36" spans="1:14" x14ac:dyDescent="0.25">
      <c r="A36" s="86" t="s">
        <v>1593</v>
      </c>
      <c r="B36" s="86"/>
      <c r="C36" s="87"/>
      <c r="D36" s="88"/>
      <c r="E36" s="88"/>
      <c r="F36" s="88">
        <v>118</v>
      </c>
      <c r="G36" s="88"/>
      <c r="H36" s="88">
        <v>112</v>
      </c>
      <c r="I36" s="89"/>
      <c r="J36" s="90">
        <v>108</v>
      </c>
      <c r="K36" s="90">
        <v>11</v>
      </c>
      <c r="L36" s="90">
        <v>107</v>
      </c>
      <c r="M36" s="90">
        <v>5</v>
      </c>
      <c r="N36" s="91"/>
    </row>
    <row r="37" spans="1:14" x14ac:dyDescent="0.25">
      <c r="A37" s="92" t="s">
        <v>55</v>
      </c>
      <c r="B37" s="125"/>
      <c r="C37" s="93"/>
      <c r="D37" s="95"/>
      <c r="E37" s="95">
        <v>709</v>
      </c>
      <c r="F37" s="95">
        <v>118.16666666666667</v>
      </c>
      <c r="G37" s="95">
        <v>670</v>
      </c>
      <c r="H37" s="95">
        <v>111.66666666666667</v>
      </c>
      <c r="I37" s="96">
        <v>17</v>
      </c>
      <c r="J37" s="97">
        <v>107.5</v>
      </c>
      <c r="K37" s="97">
        <v>10.666666666666666</v>
      </c>
      <c r="L37" s="97">
        <v>107</v>
      </c>
      <c r="M37" s="97">
        <v>4.666666666666667</v>
      </c>
      <c r="N37" s="98">
        <f t="shared" si="0"/>
        <v>0.94499294781382226</v>
      </c>
    </row>
    <row r="38" spans="1:14" ht="26.25" x14ac:dyDescent="0.25">
      <c r="A38" s="78" t="s">
        <v>56</v>
      </c>
      <c r="B38" s="78" t="s">
        <v>12</v>
      </c>
      <c r="C38" s="81" t="s">
        <v>957</v>
      </c>
      <c r="D38" s="82">
        <v>3</v>
      </c>
      <c r="E38" s="82">
        <v>475</v>
      </c>
      <c r="F38" s="82">
        <v>158.33333333333334</v>
      </c>
      <c r="G38" s="82">
        <v>56</v>
      </c>
      <c r="H38" s="82">
        <v>18.666666666666668</v>
      </c>
      <c r="I38" s="83">
        <v>296</v>
      </c>
      <c r="J38" s="84">
        <v>158.33333333333331</v>
      </c>
      <c r="K38" s="84"/>
      <c r="L38" s="84">
        <v>18.666666666666668</v>
      </c>
      <c r="M38" s="84"/>
      <c r="N38" s="85">
        <f t="shared" si="0"/>
        <v>0.11789473684210526</v>
      </c>
    </row>
    <row r="39" spans="1:14" ht="26.25" x14ac:dyDescent="0.25">
      <c r="A39" s="80" t="str">
        <f t="shared" ref="A39:A41" si="5">A38</f>
        <v>Bucaramanga</v>
      </c>
      <c r="B39" s="80" t="str">
        <f t="shared" ref="B39:B41" si="6">B38</f>
        <v>Penal</v>
      </c>
      <c r="C39" s="81" t="s">
        <v>1103</v>
      </c>
      <c r="D39" s="126" t="s">
        <v>204</v>
      </c>
      <c r="E39" s="126" t="s">
        <v>204</v>
      </c>
      <c r="F39" s="126" t="s">
        <v>204</v>
      </c>
      <c r="G39" s="126" t="s">
        <v>204</v>
      </c>
      <c r="H39" s="126" t="s">
        <v>204</v>
      </c>
      <c r="I39" s="126" t="s">
        <v>204</v>
      </c>
      <c r="J39" s="126" t="s">
        <v>204</v>
      </c>
      <c r="K39" s="126" t="s">
        <v>204</v>
      </c>
      <c r="L39" s="126" t="s">
        <v>204</v>
      </c>
      <c r="M39" s="126" t="s">
        <v>204</v>
      </c>
      <c r="N39" s="126" t="s">
        <v>204</v>
      </c>
    </row>
    <row r="40" spans="1:14" ht="26.25" x14ac:dyDescent="0.25">
      <c r="A40" s="80" t="str">
        <f t="shared" si="5"/>
        <v>Bucaramanga</v>
      </c>
      <c r="B40" s="80" t="str">
        <f t="shared" si="6"/>
        <v>Penal</v>
      </c>
      <c r="C40" s="81" t="s">
        <v>1104</v>
      </c>
      <c r="D40" s="126" t="s">
        <v>204</v>
      </c>
      <c r="E40" s="126" t="s">
        <v>204</v>
      </c>
      <c r="F40" s="126" t="s">
        <v>204</v>
      </c>
      <c r="G40" s="126" t="s">
        <v>204</v>
      </c>
      <c r="H40" s="126" t="s">
        <v>204</v>
      </c>
      <c r="I40" s="126" t="s">
        <v>204</v>
      </c>
      <c r="J40" s="126" t="s">
        <v>204</v>
      </c>
      <c r="K40" s="126" t="s">
        <v>204</v>
      </c>
      <c r="L40" s="126" t="s">
        <v>204</v>
      </c>
      <c r="M40" s="126" t="s">
        <v>204</v>
      </c>
      <c r="N40" s="126" t="s">
        <v>204</v>
      </c>
    </row>
    <row r="41" spans="1:14" ht="26.25" x14ac:dyDescent="0.25">
      <c r="A41" s="80" t="str">
        <f t="shared" si="5"/>
        <v>Bucaramanga</v>
      </c>
      <c r="B41" s="80" t="str">
        <f t="shared" si="6"/>
        <v>Penal</v>
      </c>
      <c r="C41" s="81" t="s">
        <v>1105</v>
      </c>
      <c r="D41" s="126" t="s">
        <v>204</v>
      </c>
      <c r="E41" s="126" t="s">
        <v>204</v>
      </c>
      <c r="F41" s="126" t="s">
        <v>204</v>
      </c>
      <c r="G41" s="126" t="s">
        <v>204</v>
      </c>
      <c r="H41" s="126" t="s">
        <v>204</v>
      </c>
      <c r="I41" s="126" t="s">
        <v>204</v>
      </c>
      <c r="J41" s="126" t="s">
        <v>204</v>
      </c>
      <c r="K41" s="126" t="s">
        <v>204</v>
      </c>
      <c r="L41" s="126" t="s">
        <v>204</v>
      </c>
      <c r="M41" s="126" t="s">
        <v>204</v>
      </c>
      <c r="N41" s="126" t="s">
        <v>204</v>
      </c>
    </row>
    <row r="42" spans="1:14" x14ac:dyDescent="0.25">
      <c r="A42" s="86" t="s">
        <v>1593</v>
      </c>
      <c r="B42" s="86"/>
      <c r="C42" s="87"/>
      <c r="D42" s="88"/>
      <c r="E42" s="88"/>
      <c r="F42" s="88">
        <v>158</v>
      </c>
      <c r="G42" s="88"/>
      <c r="H42" s="88">
        <v>19</v>
      </c>
      <c r="I42" s="89"/>
      <c r="J42" s="90">
        <v>158</v>
      </c>
      <c r="K42" s="90"/>
      <c r="L42" s="90">
        <v>19</v>
      </c>
      <c r="M42" s="90"/>
      <c r="N42" s="91"/>
    </row>
    <row r="43" spans="1:14" x14ac:dyDescent="0.25">
      <c r="A43" s="92" t="s">
        <v>63</v>
      </c>
      <c r="B43" s="125"/>
      <c r="C43" s="93"/>
      <c r="D43" s="95"/>
      <c r="E43" s="95">
        <v>475</v>
      </c>
      <c r="F43" s="95">
        <v>158.33333333333334</v>
      </c>
      <c r="G43" s="95">
        <v>56</v>
      </c>
      <c r="H43" s="95">
        <v>18.666666666666668</v>
      </c>
      <c r="I43" s="96">
        <v>296</v>
      </c>
      <c r="J43" s="97">
        <v>158.33333333333331</v>
      </c>
      <c r="K43" s="97"/>
      <c r="L43" s="97">
        <v>18.666666666666668</v>
      </c>
      <c r="M43" s="97"/>
      <c r="N43" s="98">
        <f t="shared" si="0"/>
        <v>0.11789473684210526</v>
      </c>
    </row>
    <row r="44" spans="1:14" x14ac:dyDescent="0.25">
      <c r="A44" s="78" t="s">
        <v>64</v>
      </c>
      <c r="B44" s="78" t="s">
        <v>12</v>
      </c>
      <c r="C44" s="81" t="s">
        <v>958</v>
      </c>
      <c r="D44" s="82">
        <v>6</v>
      </c>
      <c r="E44" s="82">
        <v>77</v>
      </c>
      <c r="F44" s="82">
        <v>12.833333333333334</v>
      </c>
      <c r="G44" s="82">
        <v>43</v>
      </c>
      <c r="H44" s="82">
        <v>7.166666666666667</v>
      </c>
      <c r="I44" s="83">
        <v>118</v>
      </c>
      <c r="J44" s="84">
        <v>7.0000000000000009</v>
      </c>
      <c r="K44" s="84">
        <v>5.833333333333333</v>
      </c>
      <c r="L44" s="84">
        <v>3.166666666666667</v>
      </c>
      <c r="M44" s="84">
        <v>3.9999999999999996</v>
      </c>
      <c r="N44" s="85">
        <f t="shared" si="0"/>
        <v>0.55844155844155841</v>
      </c>
    </row>
    <row r="45" spans="1:14" x14ac:dyDescent="0.25">
      <c r="A45" s="80" t="str">
        <f t="shared" ref="A45:A50" si="7">A44</f>
        <v>Buga</v>
      </c>
      <c r="B45" s="80" t="str">
        <f t="shared" ref="B45:B50" si="8">B44</f>
        <v>Penal</v>
      </c>
      <c r="C45" s="81" t="s">
        <v>959</v>
      </c>
      <c r="D45" s="82">
        <v>6</v>
      </c>
      <c r="E45" s="82">
        <v>140</v>
      </c>
      <c r="F45" s="82">
        <v>23.333333333333332</v>
      </c>
      <c r="G45" s="82">
        <v>128</v>
      </c>
      <c r="H45" s="82">
        <v>21.333333333333332</v>
      </c>
      <c r="I45" s="83">
        <v>79</v>
      </c>
      <c r="J45" s="84">
        <v>7.5000000000000018</v>
      </c>
      <c r="K45" s="84">
        <v>15.833333333333332</v>
      </c>
      <c r="L45" s="84">
        <v>5.166666666666667</v>
      </c>
      <c r="M45" s="84">
        <v>16.166666666666668</v>
      </c>
      <c r="N45" s="85">
        <f t="shared" si="0"/>
        <v>0.91428571428571426</v>
      </c>
    </row>
    <row r="46" spans="1:14" x14ac:dyDescent="0.25">
      <c r="A46" s="80" t="str">
        <f t="shared" si="7"/>
        <v>Buga</v>
      </c>
      <c r="B46" s="80" t="str">
        <f t="shared" si="8"/>
        <v>Penal</v>
      </c>
      <c r="C46" s="81" t="s">
        <v>960</v>
      </c>
      <c r="D46" s="82">
        <v>6</v>
      </c>
      <c r="E46" s="82">
        <v>201</v>
      </c>
      <c r="F46" s="82">
        <v>33.5</v>
      </c>
      <c r="G46" s="82">
        <v>155</v>
      </c>
      <c r="H46" s="82">
        <v>25.833333333333332</v>
      </c>
      <c r="I46" s="83">
        <v>200</v>
      </c>
      <c r="J46" s="84">
        <v>10.166666666666666</v>
      </c>
      <c r="K46" s="84">
        <v>23.333333333333332</v>
      </c>
      <c r="L46" s="84">
        <v>6.5</v>
      </c>
      <c r="M46" s="84">
        <v>19.333333333333332</v>
      </c>
      <c r="N46" s="85">
        <f t="shared" si="0"/>
        <v>0.77114427860696522</v>
      </c>
    </row>
    <row r="47" spans="1:14" x14ac:dyDescent="0.25">
      <c r="A47" s="80" t="str">
        <f t="shared" si="7"/>
        <v>Buga</v>
      </c>
      <c r="B47" s="80" t="str">
        <f t="shared" si="8"/>
        <v>Penal</v>
      </c>
      <c r="C47" s="81" t="s">
        <v>961</v>
      </c>
      <c r="D47" s="82">
        <v>6</v>
      </c>
      <c r="E47" s="82">
        <v>185</v>
      </c>
      <c r="F47" s="82">
        <v>30.833333333333332</v>
      </c>
      <c r="G47" s="82">
        <v>116</v>
      </c>
      <c r="H47" s="82">
        <v>19.333333333333332</v>
      </c>
      <c r="I47" s="83">
        <v>165</v>
      </c>
      <c r="J47" s="84">
        <v>13.666666666666666</v>
      </c>
      <c r="K47" s="84">
        <v>17.166666666666668</v>
      </c>
      <c r="L47" s="84">
        <v>10.5</v>
      </c>
      <c r="M47" s="84">
        <v>8.8333333333333339</v>
      </c>
      <c r="N47" s="85">
        <f t="shared" si="0"/>
        <v>0.62702702702702706</v>
      </c>
    </row>
    <row r="48" spans="1:14" x14ac:dyDescent="0.25">
      <c r="A48" s="80" t="str">
        <f t="shared" si="7"/>
        <v>Buga</v>
      </c>
      <c r="B48" s="80" t="str">
        <f t="shared" si="8"/>
        <v>Penal</v>
      </c>
      <c r="C48" s="81" t="s">
        <v>962</v>
      </c>
      <c r="D48" s="82">
        <v>6</v>
      </c>
      <c r="E48" s="82">
        <v>62</v>
      </c>
      <c r="F48" s="82">
        <v>10.333333333333334</v>
      </c>
      <c r="G48" s="82">
        <v>52</v>
      </c>
      <c r="H48" s="82">
        <v>8.6666666666666661</v>
      </c>
      <c r="I48" s="83">
        <v>33</v>
      </c>
      <c r="J48" s="84">
        <v>5.166666666666667</v>
      </c>
      <c r="K48" s="84">
        <v>5.1666666666666679</v>
      </c>
      <c r="L48" s="84">
        <v>3.1666666666666665</v>
      </c>
      <c r="M48" s="84">
        <v>5.5000000000000009</v>
      </c>
      <c r="N48" s="85">
        <f t="shared" si="0"/>
        <v>0.83870967741935487</v>
      </c>
    </row>
    <row r="49" spans="1:14" x14ac:dyDescent="0.25">
      <c r="A49" s="80" t="str">
        <f t="shared" si="7"/>
        <v>Buga</v>
      </c>
      <c r="B49" s="80" t="str">
        <f t="shared" si="8"/>
        <v>Penal</v>
      </c>
      <c r="C49" s="81" t="s">
        <v>963</v>
      </c>
      <c r="D49" s="82">
        <v>6</v>
      </c>
      <c r="E49" s="82">
        <v>102</v>
      </c>
      <c r="F49" s="82">
        <v>17</v>
      </c>
      <c r="G49" s="82">
        <v>92</v>
      </c>
      <c r="H49" s="82">
        <v>15.333333333333334</v>
      </c>
      <c r="I49" s="83">
        <v>118</v>
      </c>
      <c r="J49" s="84">
        <v>11.666666666666666</v>
      </c>
      <c r="K49" s="84">
        <v>5.3333333333333339</v>
      </c>
      <c r="L49" s="84">
        <v>12</v>
      </c>
      <c r="M49" s="84">
        <v>3.333333333333333</v>
      </c>
      <c r="N49" s="85">
        <f t="shared" si="0"/>
        <v>0.90196078431372551</v>
      </c>
    </row>
    <row r="50" spans="1:14" x14ac:dyDescent="0.25">
      <c r="A50" s="80" t="str">
        <f t="shared" si="7"/>
        <v>Buga</v>
      </c>
      <c r="B50" s="80" t="str">
        <f t="shared" si="8"/>
        <v>Penal</v>
      </c>
      <c r="C50" s="81" t="s">
        <v>964</v>
      </c>
      <c r="D50" s="82">
        <v>6</v>
      </c>
      <c r="E50" s="82">
        <v>180</v>
      </c>
      <c r="F50" s="82">
        <v>30</v>
      </c>
      <c r="G50" s="82">
        <v>155</v>
      </c>
      <c r="H50" s="82">
        <v>25.833333333333332</v>
      </c>
      <c r="I50" s="83">
        <v>244</v>
      </c>
      <c r="J50" s="84">
        <v>12.999999999999998</v>
      </c>
      <c r="K50" s="84">
        <v>17</v>
      </c>
      <c r="L50" s="84">
        <v>9.1666666666666661</v>
      </c>
      <c r="M50" s="84">
        <v>16.666666666666664</v>
      </c>
      <c r="N50" s="85">
        <f t="shared" si="0"/>
        <v>0.86111111111111116</v>
      </c>
    </row>
    <row r="51" spans="1:14" x14ac:dyDescent="0.25">
      <c r="A51" s="86" t="s">
        <v>1593</v>
      </c>
      <c r="B51" s="86"/>
      <c r="C51" s="87"/>
      <c r="D51" s="88"/>
      <c r="E51" s="88"/>
      <c r="F51" s="88">
        <v>23</v>
      </c>
      <c r="G51" s="88"/>
      <c r="H51" s="88">
        <v>18</v>
      </c>
      <c r="I51" s="89"/>
      <c r="J51" s="90">
        <v>10</v>
      </c>
      <c r="K51" s="90">
        <v>13</v>
      </c>
      <c r="L51" s="90">
        <v>7</v>
      </c>
      <c r="M51" s="90">
        <v>11</v>
      </c>
      <c r="N51" s="91"/>
    </row>
    <row r="52" spans="1:14" x14ac:dyDescent="0.25">
      <c r="A52" s="92" t="s">
        <v>70</v>
      </c>
      <c r="B52" s="125"/>
      <c r="C52" s="93"/>
      <c r="D52" s="95"/>
      <c r="E52" s="95">
        <v>947</v>
      </c>
      <c r="F52" s="95">
        <v>157.83333333333331</v>
      </c>
      <c r="G52" s="95">
        <v>741</v>
      </c>
      <c r="H52" s="95">
        <v>123.49999999999999</v>
      </c>
      <c r="I52" s="96">
        <v>957</v>
      </c>
      <c r="J52" s="97">
        <v>68.166666666666657</v>
      </c>
      <c r="K52" s="97">
        <v>89.666666666666671</v>
      </c>
      <c r="L52" s="97">
        <v>49.666666666666664</v>
      </c>
      <c r="M52" s="97">
        <v>73.833333333333343</v>
      </c>
      <c r="N52" s="98">
        <f t="shared" si="0"/>
        <v>0.78247096092925028</v>
      </c>
    </row>
    <row r="53" spans="1:14" x14ac:dyDescent="0.25">
      <c r="A53" s="78" t="s">
        <v>71</v>
      </c>
      <c r="B53" s="78" t="s">
        <v>12</v>
      </c>
      <c r="C53" s="81" t="s">
        <v>965</v>
      </c>
      <c r="D53" s="82">
        <v>6</v>
      </c>
      <c r="E53" s="82">
        <v>212</v>
      </c>
      <c r="F53" s="82">
        <v>35.333333333333336</v>
      </c>
      <c r="G53" s="82">
        <v>201</v>
      </c>
      <c r="H53" s="82">
        <v>33.5</v>
      </c>
      <c r="I53" s="83">
        <v>310</v>
      </c>
      <c r="J53" s="84">
        <v>18.5</v>
      </c>
      <c r="K53" s="84">
        <v>16.833333333333332</v>
      </c>
      <c r="L53" s="84">
        <v>21.833333333333332</v>
      </c>
      <c r="M53" s="84">
        <v>11.666666666666668</v>
      </c>
      <c r="N53" s="85">
        <f t="shared" si="0"/>
        <v>0.94811320754716977</v>
      </c>
    </row>
    <row r="54" spans="1:14" x14ac:dyDescent="0.25">
      <c r="A54" s="80" t="str">
        <f t="shared" ref="A54:A59" si="9">A53</f>
        <v>Cali</v>
      </c>
      <c r="B54" s="80" t="str">
        <f t="shared" ref="B54:B59" si="10">B53</f>
        <v>Penal</v>
      </c>
      <c r="C54" s="81" t="s">
        <v>966</v>
      </c>
      <c r="D54" s="82">
        <v>3</v>
      </c>
      <c r="E54" s="82">
        <v>2</v>
      </c>
      <c r="F54" s="82">
        <v>0.66666666666666663</v>
      </c>
      <c r="G54" s="82">
        <v>0</v>
      </c>
      <c r="H54" s="82">
        <v>0</v>
      </c>
      <c r="I54" s="83">
        <v>0</v>
      </c>
      <c r="J54" s="84"/>
      <c r="K54" s="84">
        <v>0.66666666666666663</v>
      </c>
      <c r="L54" s="84"/>
      <c r="M54" s="84">
        <v>0</v>
      </c>
      <c r="N54" s="85">
        <f t="shared" si="0"/>
        <v>0</v>
      </c>
    </row>
    <row r="55" spans="1:14" x14ac:dyDescent="0.25">
      <c r="A55" s="80" t="str">
        <f t="shared" si="9"/>
        <v>Cali</v>
      </c>
      <c r="B55" s="80" t="str">
        <f t="shared" si="10"/>
        <v>Penal</v>
      </c>
      <c r="C55" s="81" t="s">
        <v>967</v>
      </c>
      <c r="D55" s="82">
        <v>6</v>
      </c>
      <c r="E55" s="82">
        <v>213</v>
      </c>
      <c r="F55" s="82">
        <v>35.5</v>
      </c>
      <c r="G55" s="82">
        <v>211</v>
      </c>
      <c r="H55" s="82">
        <v>35.166666666666664</v>
      </c>
      <c r="I55" s="83">
        <v>190</v>
      </c>
      <c r="J55" s="84">
        <v>18.5</v>
      </c>
      <c r="K55" s="84">
        <v>17</v>
      </c>
      <c r="L55" s="84">
        <v>18.666666666666668</v>
      </c>
      <c r="M55" s="84">
        <v>16.5</v>
      </c>
      <c r="N55" s="85">
        <f t="shared" si="0"/>
        <v>0.99061032863849763</v>
      </c>
    </row>
    <row r="56" spans="1:14" x14ac:dyDescent="0.25">
      <c r="A56" s="80" t="str">
        <f t="shared" si="9"/>
        <v>Cali</v>
      </c>
      <c r="B56" s="80" t="str">
        <f t="shared" si="10"/>
        <v>Penal</v>
      </c>
      <c r="C56" s="81" t="s">
        <v>968</v>
      </c>
      <c r="D56" s="82">
        <v>6</v>
      </c>
      <c r="E56" s="82">
        <v>195</v>
      </c>
      <c r="F56" s="82">
        <v>32.5</v>
      </c>
      <c r="G56" s="82">
        <v>195</v>
      </c>
      <c r="H56" s="82">
        <v>32.5</v>
      </c>
      <c r="I56" s="83">
        <v>240</v>
      </c>
      <c r="J56" s="84">
        <v>16.166666666666664</v>
      </c>
      <c r="K56" s="84">
        <v>16.333333333333336</v>
      </c>
      <c r="L56" s="84">
        <v>17</v>
      </c>
      <c r="M56" s="84">
        <v>15.5</v>
      </c>
      <c r="N56" s="85">
        <f t="shared" si="0"/>
        <v>1</v>
      </c>
    </row>
    <row r="57" spans="1:14" x14ac:dyDescent="0.25">
      <c r="A57" s="80" t="str">
        <f t="shared" si="9"/>
        <v>Cali</v>
      </c>
      <c r="B57" s="80" t="str">
        <f t="shared" si="10"/>
        <v>Penal</v>
      </c>
      <c r="C57" s="81" t="s">
        <v>1106</v>
      </c>
      <c r="D57" s="126" t="s">
        <v>204</v>
      </c>
      <c r="E57" s="126" t="s">
        <v>204</v>
      </c>
      <c r="F57" s="126" t="s">
        <v>204</v>
      </c>
      <c r="G57" s="126" t="s">
        <v>204</v>
      </c>
      <c r="H57" s="126" t="s">
        <v>204</v>
      </c>
      <c r="I57" s="126" t="s">
        <v>204</v>
      </c>
      <c r="J57" s="126" t="s">
        <v>204</v>
      </c>
      <c r="K57" s="126" t="s">
        <v>204</v>
      </c>
      <c r="L57" s="126" t="s">
        <v>204</v>
      </c>
      <c r="M57" s="126" t="s">
        <v>204</v>
      </c>
      <c r="N57" s="126" t="s">
        <v>204</v>
      </c>
    </row>
    <row r="58" spans="1:14" x14ac:dyDescent="0.25">
      <c r="A58" s="80" t="str">
        <f t="shared" si="9"/>
        <v>Cali</v>
      </c>
      <c r="B58" s="80" t="str">
        <f t="shared" si="10"/>
        <v>Penal</v>
      </c>
      <c r="C58" s="81" t="s">
        <v>969</v>
      </c>
      <c r="D58" s="82">
        <v>6</v>
      </c>
      <c r="E58" s="82">
        <v>435</v>
      </c>
      <c r="F58" s="82">
        <v>72.5</v>
      </c>
      <c r="G58" s="82">
        <v>424</v>
      </c>
      <c r="H58" s="82">
        <v>70.666666666666671</v>
      </c>
      <c r="I58" s="83">
        <v>24</v>
      </c>
      <c r="J58" s="84">
        <v>64.833333333333329</v>
      </c>
      <c r="K58" s="84">
        <v>7.6666666666666661</v>
      </c>
      <c r="L58" s="84">
        <v>62.833333333333343</v>
      </c>
      <c r="M58" s="84">
        <v>7.833333333333333</v>
      </c>
      <c r="N58" s="85">
        <f t="shared" si="0"/>
        <v>0.97471264367816091</v>
      </c>
    </row>
    <row r="59" spans="1:14" x14ac:dyDescent="0.25">
      <c r="A59" s="80" t="str">
        <f t="shared" si="9"/>
        <v>Cali</v>
      </c>
      <c r="B59" s="80" t="str">
        <f t="shared" si="10"/>
        <v>Penal</v>
      </c>
      <c r="C59" s="81" t="s">
        <v>970</v>
      </c>
      <c r="D59" s="82">
        <v>3</v>
      </c>
      <c r="E59" s="82">
        <v>272</v>
      </c>
      <c r="F59" s="82">
        <v>90.666666666666671</v>
      </c>
      <c r="G59" s="82">
        <v>280</v>
      </c>
      <c r="H59" s="82">
        <v>93.333333333333329</v>
      </c>
      <c r="I59" s="83">
        <v>17</v>
      </c>
      <c r="J59" s="84">
        <v>81</v>
      </c>
      <c r="K59" s="84">
        <v>9.6666666666666661</v>
      </c>
      <c r="L59" s="84">
        <v>83.666666666666657</v>
      </c>
      <c r="M59" s="84">
        <v>9.6666666666666661</v>
      </c>
      <c r="N59" s="85">
        <f t="shared" si="0"/>
        <v>1.0294117647058822</v>
      </c>
    </row>
    <row r="60" spans="1:14" x14ac:dyDescent="0.25">
      <c r="A60" s="86" t="s">
        <v>1593</v>
      </c>
      <c r="B60" s="86"/>
      <c r="C60" s="87"/>
      <c r="D60" s="88"/>
      <c r="E60" s="88"/>
      <c r="F60" s="88">
        <v>45</v>
      </c>
      <c r="G60" s="88"/>
      <c r="H60" s="88">
        <v>44</v>
      </c>
      <c r="I60" s="89"/>
      <c r="J60" s="90">
        <v>40</v>
      </c>
      <c r="K60" s="90">
        <v>11</v>
      </c>
      <c r="L60" s="90">
        <v>41</v>
      </c>
      <c r="M60" s="90">
        <v>10</v>
      </c>
      <c r="N60" s="91"/>
    </row>
    <row r="61" spans="1:14" x14ac:dyDescent="0.25">
      <c r="A61" s="92" t="s">
        <v>81</v>
      </c>
      <c r="B61" s="125"/>
      <c r="C61" s="93"/>
      <c r="D61" s="95"/>
      <c r="E61" s="95">
        <v>1329</v>
      </c>
      <c r="F61" s="95">
        <v>267.16666666666669</v>
      </c>
      <c r="G61" s="95">
        <v>1311</v>
      </c>
      <c r="H61" s="95">
        <v>265.16666666666663</v>
      </c>
      <c r="I61" s="96">
        <v>781</v>
      </c>
      <c r="J61" s="97">
        <v>199</v>
      </c>
      <c r="K61" s="97">
        <v>68.166666666666671</v>
      </c>
      <c r="L61" s="97">
        <v>204</v>
      </c>
      <c r="M61" s="97">
        <v>61.166666666666671</v>
      </c>
      <c r="N61" s="98">
        <f t="shared" si="0"/>
        <v>0.98645598194130923</v>
      </c>
    </row>
    <row r="62" spans="1:14" x14ac:dyDescent="0.25">
      <c r="A62" s="78" t="s">
        <v>82</v>
      </c>
      <c r="B62" s="78" t="s">
        <v>12</v>
      </c>
      <c r="C62" s="81" t="s">
        <v>971</v>
      </c>
      <c r="D62" s="82">
        <v>6</v>
      </c>
      <c r="E62" s="82">
        <v>202</v>
      </c>
      <c r="F62" s="82">
        <v>33.666666666666664</v>
      </c>
      <c r="G62" s="82">
        <v>162</v>
      </c>
      <c r="H62" s="82">
        <v>27</v>
      </c>
      <c r="I62" s="83">
        <v>404</v>
      </c>
      <c r="J62" s="84">
        <v>13</v>
      </c>
      <c r="K62" s="84">
        <v>20.666666666666668</v>
      </c>
      <c r="L62" s="84">
        <v>6.5</v>
      </c>
      <c r="M62" s="84">
        <v>20.5</v>
      </c>
      <c r="N62" s="85">
        <f t="shared" si="0"/>
        <v>0.80198019801980203</v>
      </c>
    </row>
    <row r="63" spans="1:14" x14ac:dyDescent="0.25">
      <c r="A63" s="80" t="str">
        <f t="shared" ref="A63:A70" si="11">A62</f>
        <v>Cartagena</v>
      </c>
      <c r="B63" s="80" t="str">
        <f t="shared" ref="B63:B70" si="12">B62</f>
        <v>Penal</v>
      </c>
      <c r="C63" s="81" t="s">
        <v>972</v>
      </c>
      <c r="D63" s="82">
        <v>3.6</v>
      </c>
      <c r="E63" s="82">
        <v>238</v>
      </c>
      <c r="F63" s="82">
        <v>66.111111111111114</v>
      </c>
      <c r="G63" s="82">
        <v>241</v>
      </c>
      <c r="H63" s="82">
        <v>66.944444444444443</v>
      </c>
      <c r="I63" s="83">
        <v>1</v>
      </c>
      <c r="J63" s="84">
        <v>46.111111111111114</v>
      </c>
      <c r="K63" s="84">
        <v>20</v>
      </c>
      <c r="L63" s="84">
        <v>46.111111111111114</v>
      </c>
      <c r="M63" s="84">
        <v>20.833333333333332</v>
      </c>
      <c r="N63" s="85">
        <f t="shared" si="0"/>
        <v>1.0126050420168067</v>
      </c>
    </row>
    <row r="64" spans="1:14" x14ac:dyDescent="0.25">
      <c r="A64" s="80" t="str">
        <f t="shared" si="11"/>
        <v>Cartagena</v>
      </c>
      <c r="B64" s="80" t="str">
        <f t="shared" si="12"/>
        <v>Penal</v>
      </c>
      <c r="C64" s="81" t="s">
        <v>973</v>
      </c>
      <c r="D64" s="82">
        <v>6</v>
      </c>
      <c r="E64" s="82">
        <v>588</v>
      </c>
      <c r="F64" s="82">
        <v>98</v>
      </c>
      <c r="G64" s="82">
        <v>543</v>
      </c>
      <c r="H64" s="82">
        <v>90.5</v>
      </c>
      <c r="I64" s="83">
        <v>11</v>
      </c>
      <c r="J64" s="84">
        <v>84.666666666666657</v>
      </c>
      <c r="K64" s="84">
        <v>13.333333333333332</v>
      </c>
      <c r="L64" s="84">
        <v>80.666666666666671</v>
      </c>
      <c r="M64" s="84">
        <v>9.8333333333333339</v>
      </c>
      <c r="N64" s="85">
        <f t="shared" si="0"/>
        <v>0.92346938775510201</v>
      </c>
    </row>
    <row r="65" spans="1:14" x14ac:dyDescent="0.25">
      <c r="A65" s="80" t="str">
        <f t="shared" si="11"/>
        <v>Cartagena</v>
      </c>
      <c r="B65" s="80" t="str">
        <f t="shared" si="12"/>
        <v>Penal</v>
      </c>
      <c r="C65" s="81" t="s">
        <v>974</v>
      </c>
      <c r="D65" s="82">
        <v>6</v>
      </c>
      <c r="E65" s="82">
        <v>384</v>
      </c>
      <c r="F65" s="82">
        <v>64</v>
      </c>
      <c r="G65" s="82">
        <v>374</v>
      </c>
      <c r="H65" s="82">
        <v>62.333333333333336</v>
      </c>
      <c r="I65" s="83">
        <v>11</v>
      </c>
      <c r="J65" s="84">
        <v>44.999999999999993</v>
      </c>
      <c r="K65" s="84">
        <v>19</v>
      </c>
      <c r="L65" s="84">
        <v>44.999999999999993</v>
      </c>
      <c r="M65" s="84">
        <v>17.333333333333336</v>
      </c>
      <c r="N65" s="85">
        <f t="shared" si="0"/>
        <v>0.97395833333333337</v>
      </c>
    </row>
    <row r="66" spans="1:14" x14ac:dyDescent="0.25">
      <c r="A66" s="80" t="str">
        <f t="shared" si="11"/>
        <v>Cartagena</v>
      </c>
      <c r="B66" s="80" t="str">
        <f t="shared" si="12"/>
        <v>Penal</v>
      </c>
      <c r="C66" s="81" t="s">
        <v>975</v>
      </c>
      <c r="D66" s="82">
        <v>6</v>
      </c>
      <c r="E66" s="82">
        <v>181</v>
      </c>
      <c r="F66" s="82">
        <v>30.166666666666668</v>
      </c>
      <c r="G66" s="82">
        <v>130</v>
      </c>
      <c r="H66" s="82">
        <v>21.666666666666668</v>
      </c>
      <c r="I66" s="83">
        <v>218</v>
      </c>
      <c r="J66" s="84">
        <v>11</v>
      </c>
      <c r="K66" s="84">
        <v>19.166666666666664</v>
      </c>
      <c r="L66" s="84">
        <v>7.333333333333333</v>
      </c>
      <c r="M66" s="84">
        <v>14.333333333333332</v>
      </c>
      <c r="N66" s="85">
        <f t="shared" si="0"/>
        <v>0.71823204419889508</v>
      </c>
    </row>
    <row r="67" spans="1:14" x14ac:dyDescent="0.25">
      <c r="A67" s="80" t="str">
        <f t="shared" si="11"/>
        <v>Cartagena</v>
      </c>
      <c r="B67" s="80" t="str">
        <f t="shared" si="12"/>
        <v>Penal</v>
      </c>
      <c r="C67" s="81" t="s">
        <v>976</v>
      </c>
      <c r="D67" s="82">
        <v>6</v>
      </c>
      <c r="E67" s="82">
        <v>416</v>
      </c>
      <c r="F67" s="82">
        <v>69.333333333333329</v>
      </c>
      <c r="G67" s="82">
        <v>393</v>
      </c>
      <c r="H67" s="82">
        <v>65.5</v>
      </c>
      <c r="I67" s="83">
        <v>10</v>
      </c>
      <c r="J67" s="84">
        <v>43.499999999999993</v>
      </c>
      <c r="K67" s="84">
        <v>25.833333333333332</v>
      </c>
      <c r="L67" s="84">
        <v>43.499999999999993</v>
      </c>
      <c r="M67" s="84">
        <v>22</v>
      </c>
      <c r="N67" s="85">
        <f t="shared" si="0"/>
        <v>0.94471153846153844</v>
      </c>
    </row>
    <row r="68" spans="1:14" x14ac:dyDescent="0.25">
      <c r="A68" s="80" t="str">
        <f t="shared" si="11"/>
        <v>Cartagena</v>
      </c>
      <c r="B68" s="80" t="str">
        <f t="shared" si="12"/>
        <v>Penal</v>
      </c>
      <c r="C68" s="81" t="s">
        <v>977</v>
      </c>
      <c r="D68" s="82">
        <v>6</v>
      </c>
      <c r="E68" s="82">
        <v>420</v>
      </c>
      <c r="F68" s="82">
        <v>70</v>
      </c>
      <c r="G68" s="82">
        <v>408</v>
      </c>
      <c r="H68" s="82">
        <v>68</v>
      </c>
      <c r="I68" s="83">
        <v>5</v>
      </c>
      <c r="J68" s="84">
        <v>51.333333333333343</v>
      </c>
      <c r="K68" s="84">
        <v>18.666666666666668</v>
      </c>
      <c r="L68" s="84">
        <v>51.166666666666671</v>
      </c>
      <c r="M68" s="84">
        <v>16.833333333333332</v>
      </c>
      <c r="N68" s="85">
        <f t="shared" si="0"/>
        <v>0.97142857142857142</v>
      </c>
    </row>
    <row r="69" spans="1:14" x14ac:dyDescent="0.25">
      <c r="A69" s="80" t="str">
        <f t="shared" si="11"/>
        <v>Cartagena</v>
      </c>
      <c r="B69" s="80" t="str">
        <f t="shared" si="12"/>
        <v>Penal</v>
      </c>
      <c r="C69" s="81" t="s">
        <v>978</v>
      </c>
      <c r="D69" s="82">
        <v>6</v>
      </c>
      <c r="E69" s="82">
        <v>429</v>
      </c>
      <c r="F69" s="82">
        <v>71.5</v>
      </c>
      <c r="G69" s="82">
        <v>418</v>
      </c>
      <c r="H69" s="82">
        <v>69.666666666666671</v>
      </c>
      <c r="I69" s="83">
        <v>6</v>
      </c>
      <c r="J69" s="84">
        <v>52.333333333333336</v>
      </c>
      <c r="K69" s="84">
        <v>19.166666666666664</v>
      </c>
      <c r="L69" s="84">
        <v>52.333333333333336</v>
      </c>
      <c r="M69" s="84">
        <v>17.333333333333332</v>
      </c>
      <c r="N69" s="85">
        <f t="shared" si="0"/>
        <v>0.97435897435897434</v>
      </c>
    </row>
    <row r="70" spans="1:14" x14ac:dyDescent="0.25">
      <c r="A70" s="80" t="str">
        <f t="shared" si="11"/>
        <v>Cartagena</v>
      </c>
      <c r="B70" s="80" t="str">
        <f t="shared" si="12"/>
        <v>Penal</v>
      </c>
      <c r="C70" s="81" t="s">
        <v>979</v>
      </c>
      <c r="D70" s="82">
        <v>3</v>
      </c>
      <c r="E70" s="82">
        <v>181</v>
      </c>
      <c r="F70" s="82">
        <v>60.333333333333336</v>
      </c>
      <c r="G70" s="82">
        <v>175</v>
      </c>
      <c r="H70" s="82">
        <v>58.333333333333336</v>
      </c>
      <c r="I70" s="83">
        <v>0</v>
      </c>
      <c r="J70" s="84">
        <v>51.666666666666657</v>
      </c>
      <c r="K70" s="84">
        <v>8.6666666666666661</v>
      </c>
      <c r="L70" s="84">
        <v>51.666666666666657</v>
      </c>
      <c r="M70" s="84">
        <v>6.666666666666667</v>
      </c>
      <c r="N70" s="85">
        <f t="shared" si="0"/>
        <v>0.96685082872928174</v>
      </c>
    </row>
    <row r="71" spans="1:14" x14ac:dyDescent="0.25">
      <c r="A71" s="86" t="s">
        <v>1593</v>
      </c>
      <c r="B71" s="86"/>
      <c r="C71" s="87"/>
      <c r="D71" s="88"/>
      <c r="E71" s="88"/>
      <c r="F71" s="88">
        <v>63</v>
      </c>
      <c r="G71" s="88"/>
      <c r="H71" s="88">
        <v>59</v>
      </c>
      <c r="I71" s="89"/>
      <c r="J71" s="90">
        <v>44</v>
      </c>
      <c r="K71" s="90">
        <v>18</v>
      </c>
      <c r="L71" s="90">
        <v>43</v>
      </c>
      <c r="M71" s="90">
        <v>16</v>
      </c>
      <c r="N71" s="91"/>
    </row>
    <row r="72" spans="1:14" x14ac:dyDescent="0.25">
      <c r="A72" s="92" t="s">
        <v>85</v>
      </c>
      <c r="B72" s="125"/>
      <c r="C72" s="93"/>
      <c r="D72" s="95"/>
      <c r="E72" s="95">
        <v>3039</v>
      </c>
      <c r="F72" s="95">
        <v>563.11111111111109</v>
      </c>
      <c r="G72" s="95">
        <v>2844</v>
      </c>
      <c r="H72" s="95">
        <v>529.94444444444446</v>
      </c>
      <c r="I72" s="96">
        <v>666</v>
      </c>
      <c r="J72" s="97">
        <v>398.61111111111109</v>
      </c>
      <c r="K72" s="97">
        <v>164.49999999999997</v>
      </c>
      <c r="L72" s="97">
        <v>384.27777777777771</v>
      </c>
      <c r="M72" s="97">
        <v>145.66666666666666</v>
      </c>
      <c r="N72" s="98">
        <f t="shared" si="0"/>
        <v>0.93583415597235931</v>
      </c>
    </row>
    <row r="73" spans="1:14" x14ac:dyDescent="0.25">
      <c r="A73" s="78" t="s">
        <v>86</v>
      </c>
      <c r="B73" s="78" t="s">
        <v>12</v>
      </c>
      <c r="C73" s="81" t="s">
        <v>980</v>
      </c>
      <c r="D73" s="82">
        <v>6</v>
      </c>
      <c r="E73" s="82">
        <v>739</v>
      </c>
      <c r="F73" s="82">
        <v>123.16666666666667</v>
      </c>
      <c r="G73" s="82">
        <v>716</v>
      </c>
      <c r="H73" s="82">
        <v>119.33333333333333</v>
      </c>
      <c r="I73" s="83">
        <v>11</v>
      </c>
      <c r="J73" s="84">
        <v>88.833333333333329</v>
      </c>
      <c r="K73" s="84">
        <v>34.333333333333336</v>
      </c>
      <c r="L73" s="84">
        <v>88.833333333333329</v>
      </c>
      <c r="M73" s="84">
        <v>30.5</v>
      </c>
      <c r="N73" s="85">
        <f t="shared" si="0"/>
        <v>0.96887686062246281</v>
      </c>
    </row>
    <row r="74" spans="1:14" x14ac:dyDescent="0.25">
      <c r="A74" s="80" t="str">
        <f t="shared" ref="A74:A86" si="13">A73</f>
        <v>Cúcuta</v>
      </c>
      <c r="B74" s="80" t="str">
        <f t="shared" ref="B74:B86" si="14">B73</f>
        <v>Penal</v>
      </c>
      <c r="C74" s="81" t="s">
        <v>981</v>
      </c>
      <c r="D74" s="82">
        <v>6</v>
      </c>
      <c r="E74" s="82">
        <v>758</v>
      </c>
      <c r="F74" s="82">
        <v>126.33333333333333</v>
      </c>
      <c r="G74" s="82">
        <v>723</v>
      </c>
      <c r="H74" s="82">
        <v>120.5</v>
      </c>
      <c r="I74" s="83">
        <v>0</v>
      </c>
      <c r="J74" s="84">
        <v>90.166666666666671</v>
      </c>
      <c r="K74" s="84">
        <v>36.166666666666671</v>
      </c>
      <c r="L74" s="84">
        <v>90.166666666666657</v>
      </c>
      <c r="M74" s="84">
        <v>30.333333333333332</v>
      </c>
      <c r="N74" s="85">
        <f t="shared" si="0"/>
        <v>0.95382585751978888</v>
      </c>
    </row>
    <row r="75" spans="1:14" x14ac:dyDescent="0.25">
      <c r="A75" s="80" t="str">
        <f t="shared" si="13"/>
        <v>Cúcuta</v>
      </c>
      <c r="B75" s="80" t="str">
        <f t="shared" si="14"/>
        <v>Penal</v>
      </c>
      <c r="C75" s="81" t="s">
        <v>982</v>
      </c>
      <c r="D75" s="82">
        <v>3</v>
      </c>
      <c r="E75" s="82">
        <v>258</v>
      </c>
      <c r="F75" s="82">
        <v>86</v>
      </c>
      <c r="G75" s="82">
        <v>0</v>
      </c>
      <c r="H75" s="82">
        <v>0</v>
      </c>
      <c r="I75" s="83">
        <v>0</v>
      </c>
      <c r="J75" s="84">
        <v>85.999999999999986</v>
      </c>
      <c r="K75" s="84"/>
      <c r="L75" s="84">
        <v>0</v>
      </c>
      <c r="M75" s="84"/>
      <c r="N75" s="85">
        <f t="shared" si="0"/>
        <v>0</v>
      </c>
    </row>
    <row r="76" spans="1:14" x14ac:dyDescent="0.25">
      <c r="A76" s="80" t="str">
        <f t="shared" si="13"/>
        <v>Cúcuta</v>
      </c>
      <c r="B76" s="80" t="str">
        <f t="shared" si="14"/>
        <v>Penal</v>
      </c>
      <c r="C76" s="81" t="s">
        <v>983</v>
      </c>
      <c r="D76" s="82">
        <v>6</v>
      </c>
      <c r="E76" s="82">
        <v>282</v>
      </c>
      <c r="F76" s="82">
        <v>47</v>
      </c>
      <c r="G76" s="82">
        <v>265</v>
      </c>
      <c r="H76" s="82">
        <v>44.166666666666664</v>
      </c>
      <c r="I76" s="83">
        <v>761</v>
      </c>
      <c r="J76" s="84">
        <v>46.999999999999993</v>
      </c>
      <c r="K76" s="84">
        <v>0</v>
      </c>
      <c r="L76" s="84">
        <v>42.499999999999993</v>
      </c>
      <c r="M76" s="84">
        <v>1.6666666666666665</v>
      </c>
      <c r="N76" s="85">
        <f t="shared" si="0"/>
        <v>0.93971631205673756</v>
      </c>
    </row>
    <row r="77" spans="1:14" x14ac:dyDescent="0.25">
      <c r="A77" s="80" t="str">
        <f t="shared" si="13"/>
        <v>Cúcuta</v>
      </c>
      <c r="B77" s="80" t="str">
        <f t="shared" si="14"/>
        <v>Penal</v>
      </c>
      <c r="C77" s="81" t="s">
        <v>984</v>
      </c>
      <c r="D77" s="82">
        <v>6</v>
      </c>
      <c r="E77" s="82">
        <v>726</v>
      </c>
      <c r="F77" s="82">
        <v>121</v>
      </c>
      <c r="G77" s="82">
        <v>664</v>
      </c>
      <c r="H77" s="82">
        <v>110.66666666666667</v>
      </c>
      <c r="I77" s="83">
        <v>42</v>
      </c>
      <c r="J77" s="84">
        <v>84.5</v>
      </c>
      <c r="K77" s="84">
        <v>36.500000000000007</v>
      </c>
      <c r="L77" s="84">
        <v>86.499999999999986</v>
      </c>
      <c r="M77" s="84">
        <v>24.166666666666668</v>
      </c>
      <c r="N77" s="85">
        <f t="shared" si="0"/>
        <v>0.91460055096418735</v>
      </c>
    </row>
    <row r="78" spans="1:14" x14ac:dyDescent="0.25">
      <c r="A78" s="80" t="str">
        <f t="shared" si="13"/>
        <v>Cúcuta</v>
      </c>
      <c r="B78" s="80" t="str">
        <f t="shared" si="14"/>
        <v>Penal</v>
      </c>
      <c r="C78" s="81" t="s">
        <v>985</v>
      </c>
      <c r="D78" s="82">
        <v>6</v>
      </c>
      <c r="E78" s="82">
        <v>319</v>
      </c>
      <c r="F78" s="82">
        <v>53.166666666666664</v>
      </c>
      <c r="G78" s="82">
        <v>410</v>
      </c>
      <c r="H78" s="82">
        <v>68.333333333333329</v>
      </c>
      <c r="I78" s="83">
        <v>738</v>
      </c>
      <c r="J78" s="84">
        <v>53.166666666666664</v>
      </c>
      <c r="K78" s="84"/>
      <c r="L78" s="84">
        <v>68.333333333333329</v>
      </c>
      <c r="M78" s="84"/>
      <c r="N78" s="85">
        <f t="shared" si="0"/>
        <v>1.2852664576802508</v>
      </c>
    </row>
    <row r="79" spans="1:14" x14ac:dyDescent="0.25">
      <c r="A79" s="80" t="str">
        <f t="shared" si="13"/>
        <v>Cúcuta</v>
      </c>
      <c r="B79" s="80" t="str">
        <f t="shared" si="14"/>
        <v>Penal</v>
      </c>
      <c r="C79" s="81" t="s">
        <v>986</v>
      </c>
      <c r="D79" s="82">
        <v>6</v>
      </c>
      <c r="E79" s="82">
        <v>327</v>
      </c>
      <c r="F79" s="82">
        <v>54.5</v>
      </c>
      <c r="G79" s="82">
        <v>286</v>
      </c>
      <c r="H79" s="82">
        <v>47.666666666666664</v>
      </c>
      <c r="I79" s="83">
        <v>840</v>
      </c>
      <c r="J79" s="84">
        <v>54.5</v>
      </c>
      <c r="K79" s="84">
        <v>0</v>
      </c>
      <c r="L79" s="84">
        <v>45.666666666666657</v>
      </c>
      <c r="M79" s="84">
        <v>2</v>
      </c>
      <c r="N79" s="85">
        <f t="shared" si="0"/>
        <v>0.87461773700305812</v>
      </c>
    </row>
    <row r="80" spans="1:14" x14ac:dyDescent="0.25">
      <c r="A80" s="80" t="str">
        <f t="shared" si="13"/>
        <v>Cúcuta</v>
      </c>
      <c r="B80" s="80" t="str">
        <f t="shared" si="14"/>
        <v>Penal</v>
      </c>
      <c r="C80" s="81" t="s">
        <v>987</v>
      </c>
      <c r="D80" s="82">
        <v>6</v>
      </c>
      <c r="E80" s="82">
        <v>658</v>
      </c>
      <c r="F80" s="82">
        <v>109.66666666666667</v>
      </c>
      <c r="G80" s="82">
        <v>28</v>
      </c>
      <c r="H80" s="82">
        <v>4.666666666666667</v>
      </c>
      <c r="I80" s="83">
        <v>14</v>
      </c>
      <c r="J80" s="84">
        <v>101.99999999999999</v>
      </c>
      <c r="K80" s="84">
        <v>7.6666666666666661</v>
      </c>
      <c r="L80" s="84">
        <v>0</v>
      </c>
      <c r="M80" s="84">
        <v>4.666666666666667</v>
      </c>
      <c r="N80" s="85">
        <f t="shared" si="0"/>
        <v>4.2553191489361701E-2</v>
      </c>
    </row>
    <row r="81" spans="1:14" x14ac:dyDescent="0.25">
      <c r="A81" s="80" t="str">
        <f t="shared" si="13"/>
        <v>Cúcuta</v>
      </c>
      <c r="B81" s="80" t="str">
        <f t="shared" si="14"/>
        <v>Penal</v>
      </c>
      <c r="C81" s="81" t="s">
        <v>988</v>
      </c>
      <c r="D81" s="82">
        <v>6</v>
      </c>
      <c r="E81" s="82">
        <v>281</v>
      </c>
      <c r="F81" s="82">
        <v>46.833333333333336</v>
      </c>
      <c r="G81" s="82">
        <v>275</v>
      </c>
      <c r="H81" s="82">
        <v>45.833333333333336</v>
      </c>
      <c r="I81" s="83">
        <v>5</v>
      </c>
      <c r="J81" s="84">
        <v>28.499999999999996</v>
      </c>
      <c r="K81" s="84">
        <v>18.333333333333336</v>
      </c>
      <c r="L81" s="84">
        <v>28.499999999999996</v>
      </c>
      <c r="M81" s="84">
        <v>17.333333333333332</v>
      </c>
      <c r="N81" s="85">
        <f t="shared" si="0"/>
        <v>0.97864768683274017</v>
      </c>
    </row>
    <row r="82" spans="1:14" x14ac:dyDescent="0.25">
      <c r="A82" s="80" t="str">
        <f t="shared" si="13"/>
        <v>Cúcuta</v>
      </c>
      <c r="B82" s="80" t="str">
        <f t="shared" si="14"/>
        <v>Penal</v>
      </c>
      <c r="C82" s="81" t="s">
        <v>989</v>
      </c>
      <c r="D82" s="82">
        <v>6</v>
      </c>
      <c r="E82" s="82">
        <v>408</v>
      </c>
      <c r="F82" s="82">
        <v>68</v>
      </c>
      <c r="G82" s="82">
        <v>375</v>
      </c>
      <c r="H82" s="82">
        <v>62.5</v>
      </c>
      <c r="I82" s="83">
        <v>74</v>
      </c>
      <c r="J82" s="84">
        <v>58.333333333333343</v>
      </c>
      <c r="K82" s="84">
        <v>9.6666666666666679</v>
      </c>
      <c r="L82" s="84">
        <v>56.83333333333335</v>
      </c>
      <c r="M82" s="84">
        <v>5.6666666666666661</v>
      </c>
      <c r="N82" s="85">
        <f t="shared" si="0"/>
        <v>0.91911764705882348</v>
      </c>
    </row>
    <row r="83" spans="1:14" x14ac:dyDescent="0.25">
      <c r="A83" s="80" t="str">
        <f t="shared" si="13"/>
        <v>Cúcuta</v>
      </c>
      <c r="B83" s="80" t="str">
        <f t="shared" si="14"/>
        <v>Penal</v>
      </c>
      <c r="C83" s="81" t="s">
        <v>990</v>
      </c>
      <c r="D83" s="82">
        <v>6</v>
      </c>
      <c r="E83" s="82">
        <v>353</v>
      </c>
      <c r="F83" s="82">
        <v>58.833333333333336</v>
      </c>
      <c r="G83" s="82">
        <v>295</v>
      </c>
      <c r="H83" s="82">
        <v>49.166666666666664</v>
      </c>
      <c r="I83" s="83">
        <v>63</v>
      </c>
      <c r="J83" s="84">
        <v>48.833333333333336</v>
      </c>
      <c r="K83" s="84">
        <v>10</v>
      </c>
      <c r="L83" s="84">
        <v>45.166666666666664</v>
      </c>
      <c r="M83" s="84">
        <v>4</v>
      </c>
      <c r="N83" s="85">
        <f t="shared" si="0"/>
        <v>0.8356940509915014</v>
      </c>
    </row>
    <row r="84" spans="1:14" x14ac:dyDescent="0.25">
      <c r="A84" s="80" t="str">
        <f t="shared" si="13"/>
        <v>Cúcuta</v>
      </c>
      <c r="B84" s="80" t="str">
        <f t="shared" si="14"/>
        <v>Penal</v>
      </c>
      <c r="C84" s="81" t="s">
        <v>991</v>
      </c>
      <c r="D84" s="82">
        <v>6</v>
      </c>
      <c r="E84" s="82">
        <v>475</v>
      </c>
      <c r="F84" s="82">
        <v>79.166666666666671</v>
      </c>
      <c r="G84" s="82">
        <v>213</v>
      </c>
      <c r="H84" s="82">
        <v>35.5</v>
      </c>
      <c r="I84" s="83">
        <v>114</v>
      </c>
      <c r="J84" s="84">
        <v>50.333333333333336</v>
      </c>
      <c r="K84" s="84">
        <v>28.833333333333332</v>
      </c>
      <c r="L84" s="84">
        <v>7</v>
      </c>
      <c r="M84" s="84">
        <v>28.5</v>
      </c>
      <c r="N84" s="85">
        <f t="shared" si="0"/>
        <v>0.44842105263157894</v>
      </c>
    </row>
    <row r="85" spans="1:14" x14ac:dyDescent="0.25">
      <c r="A85" s="80" t="str">
        <f t="shared" si="13"/>
        <v>Cúcuta</v>
      </c>
      <c r="B85" s="80" t="str">
        <f t="shared" si="14"/>
        <v>Penal</v>
      </c>
      <c r="C85" s="81" t="s">
        <v>992</v>
      </c>
      <c r="D85" s="82">
        <v>6</v>
      </c>
      <c r="E85" s="82">
        <v>280</v>
      </c>
      <c r="F85" s="82">
        <v>46.666666666666664</v>
      </c>
      <c r="G85" s="82">
        <v>69</v>
      </c>
      <c r="H85" s="82">
        <v>11.5</v>
      </c>
      <c r="I85" s="83">
        <v>185</v>
      </c>
      <c r="J85" s="84">
        <v>46.666666666666664</v>
      </c>
      <c r="K85" s="84"/>
      <c r="L85" s="84">
        <v>11.5</v>
      </c>
      <c r="M85" s="84"/>
      <c r="N85" s="85">
        <f t="shared" si="0"/>
        <v>0.24642857142857144</v>
      </c>
    </row>
    <row r="86" spans="1:14" x14ac:dyDescent="0.25">
      <c r="A86" s="80" t="str">
        <f t="shared" si="13"/>
        <v>Cúcuta</v>
      </c>
      <c r="B86" s="80" t="str">
        <f t="shared" si="14"/>
        <v>Penal</v>
      </c>
      <c r="C86" s="81" t="s">
        <v>1107</v>
      </c>
      <c r="D86" s="126" t="s">
        <v>204</v>
      </c>
      <c r="E86" s="126" t="s">
        <v>204</v>
      </c>
      <c r="F86" s="126" t="s">
        <v>204</v>
      </c>
      <c r="G86" s="126" t="s">
        <v>204</v>
      </c>
      <c r="H86" s="126" t="s">
        <v>204</v>
      </c>
      <c r="I86" s="126" t="s">
        <v>204</v>
      </c>
      <c r="J86" s="126" t="s">
        <v>204</v>
      </c>
      <c r="K86" s="126" t="s">
        <v>204</v>
      </c>
      <c r="L86" s="126" t="s">
        <v>204</v>
      </c>
      <c r="M86" s="126" t="s">
        <v>204</v>
      </c>
      <c r="N86" s="126" t="s">
        <v>204</v>
      </c>
    </row>
    <row r="87" spans="1:14" x14ac:dyDescent="0.25">
      <c r="A87" s="86" t="s">
        <v>1593</v>
      </c>
      <c r="B87" s="86"/>
      <c r="C87" s="87"/>
      <c r="D87" s="88"/>
      <c r="E87" s="88"/>
      <c r="F87" s="88">
        <v>78</v>
      </c>
      <c r="G87" s="88"/>
      <c r="H87" s="88">
        <v>55</v>
      </c>
      <c r="I87" s="89"/>
      <c r="J87" s="90">
        <v>65</v>
      </c>
      <c r="K87" s="90">
        <v>18</v>
      </c>
      <c r="L87" s="90">
        <v>44</v>
      </c>
      <c r="M87" s="90">
        <v>15</v>
      </c>
      <c r="N87" s="91"/>
    </row>
    <row r="88" spans="1:14" x14ac:dyDescent="0.25">
      <c r="A88" s="92" t="s">
        <v>90</v>
      </c>
      <c r="B88" s="125"/>
      <c r="C88" s="93"/>
      <c r="D88" s="95"/>
      <c r="E88" s="95">
        <v>5864</v>
      </c>
      <c r="F88" s="95">
        <v>1020.3333333333333</v>
      </c>
      <c r="G88" s="95">
        <v>4319</v>
      </c>
      <c r="H88" s="95">
        <v>719.83333333333337</v>
      </c>
      <c r="I88" s="96">
        <v>2847</v>
      </c>
      <c r="J88" s="97">
        <v>838.83333333333337</v>
      </c>
      <c r="K88" s="97">
        <v>181.5</v>
      </c>
      <c r="L88" s="97">
        <v>571</v>
      </c>
      <c r="M88" s="97">
        <v>148.83333333333331</v>
      </c>
      <c r="N88" s="98">
        <f t="shared" si="0"/>
        <v>0.73652796725784453</v>
      </c>
    </row>
    <row r="89" spans="1:14" x14ac:dyDescent="0.25">
      <c r="A89" s="78" t="s">
        <v>91</v>
      </c>
      <c r="B89" s="78" t="s">
        <v>12</v>
      </c>
      <c r="C89" s="81" t="s">
        <v>993</v>
      </c>
      <c r="D89" s="82">
        <v>6</v>
      </c>
      <c r="E89" s="82">
        <v>193</v>
      </c>
      <c r="F89" s="82">
        <v>32.166666666666664</v>
      </c>
      <c r="G89" s="82">
        <v>154</v>
      </c>
      <c r="H89" s="82">
        <v>25.666666666666668</v>
      </c>
      <c r="I89" s="83">
        <v>28</v>
      </c>
      <c r="J89" s="84">
        <v>30</v>
      </c>
      <c r="K89" s="84">
        <v>2.1666666666666665</v>
      </c>
      <c r="L89" s="84">
        <v>24.000000000000007</v>
      </c>
      <c r="M89" s="84">
        <v>1.6666666666666667</v>
      </c>
      <c r="N89" s="85">
        <f t="shared" si="0"/>
        <v>0.79792746113989632</v>
      </c>
    </row>
    <row r="90" spans="1:14" x14ac:dyDescent="0.25">
      <c r="A90" s="80" t="str">
        <f t="shared" ref="A90:A106" si="15">A89</f>
        <v>Cundinamarca</v>
      </c>
      <c r="B90" s="80" t="str">
        <f t="shared" ref="B90:B106" si="16">B89</f>
        <v>Penal</v>
      </c>
      <c r="C90" s="81" t="s">
        <v>994</v>
      </c>
      <c r="D90" s="82">
        <v>6</v>
      </c>
      <c r="E90" s="82">
        <v>243</v>
      </c>
      <c r="F90" s="82">
        <v>40.5</v>
      </c>
      <c r="G90" s="82">
        <v>171</v>
      </c>
      <c r="H90" s="82">
        <v>28.5</v>
      </c>
      <c r="I90" s="83">
        <v>34</v>
      </c>
      <c r="J90" s="84">
        <v>33</v>
      </c>
      <c r="K90" s="84">
        <v>7.4999999999999991</v>
      </c>
      <c r="L90" s="84">
        <v>22.333333333333329</v>
      </c>
      <c r="M90" s="84">
        <v>6.1666666666666661</v>
      </c>
      <c r="N90" s="85">
        <f t="shared" si="0"/>
        <v>0.70370370370370372</v>
      </c>
    </row>
    <row r="91" spans="1:14" x14ac:dyDescent="0.25">
      <c r="A91" s="80" t="str">
        <f t="shared" si="15"/>
        <v>Cundinamarca</v>
      </c>
      <c r="B91" s="80" t="str">
        <f t="shared" si="16"/>
        <v>Penal</v>
      </c>
      <c r="C91" s="81" t="s">
        <v>995</v>
      </c>
      <c r="D91" s="82">
        <v>3</v>
      </c>
      <c r="E91" s="82">
        <v>215</v>
      </c>
      <c r="F91" s="82">
        <v>71.666666666666671</v>
      </c>
      <c r="G91" s="82">
        <v>170</v>
      </c>
      <c r="H91" s="82">
        <v>56.666666666666664</v>
      </c>
      <c r="I91" s="83">
        <v>50</v>
      </c>
      <c r="J91" s="84">
        <v>62.666666666666671</v>
      </c>
      <c r="K91" s="84">
        <v>9</v>
      </c>
      <c r="L91" s="84">
        <v>49.666666666666664</v>
      </c>
      <c r="M91" s="84">
        <v>6.9999999999999991</v>
      </c>
      <c r="N91" s="85">
        <f t="shared" si="0"/>
        <v>0.79069767441860461</v>
      </c>
    </row>
    <row r="92" spans="1:14" x14ac:dyDescent="0.25">
      <c r="A92" s="80" t="str">
        <f t="shared" si="15"/>
        <v>Cundinamarca</v>
      </c>
      <c r="B92" s="80" t="str">
        <f t="shared" si="16"/>
        <v>Penal</v>
      </c>
      <c r="C92" s="81" t="s">
        <v>996</v>
      </c>
      <c r="D92" s="82">
        <v>6</v>
      </c>
      <c r="E92" s="82">
        <v>472</v>
      </c>
      <c r="F92" s="82">
        <v>78.666666666666671</v>
      </c>
      <c r="G92" s="82">
        <v>403</v>
      </c>
      <c r="H92" s="82">
        <v>67.166666666666671</v>
      </c>
      <c r="I92" s="83">
        <v>192</v>
      </c>
      <c r="J92" s="84">
        <v>70.666666666666671</v>
      </c>
      <c r="K92" s="84">
        <v>7.9999999999999991</v>
      </c>
      <c r="L92" s="84">
        <v>60.500000000000021</v>
      </c>
      <c r="M92" s="84">
        <v>6.6666666666666661</v>
      </c>
      <c r="N92" s="85">
        <f t="shared" si="0"/>
        <v>0.85381355932203384</v>
      </c>
    </row>
    <row r="93" spans="1:14" x14ac:dyDescent="0.25">
      <c r="A93" s="80" t="str">
        <f t="shared" si="15"/>
        <v>Cundinamarca</v>
      </c>
      <c r="B93" s="80" t="str">
        <f t="shared" si="16"/>
        <v>Penal</v>
      </c>
      <c r="C93" s="81" t="s">
        <v>1108</v>
      </c>
      <c r="D93" s="126" t="s">
        <v>204</v>
      </c>
      <c r="E93" s="126" t="s">
        <v>204</v>
      </c>
      <c r="F93" s="126" t="s">
        <v>204</v>
      </c>
      <c r="G93" s="126" t="s">
        <v>204</v>
      </c>
      <c r="H93" s="126" t="s">
        <v>204</v>
      </c>
      <c r="I93" s="126" t="s">
        <v>204</v>
      </c>
      <c r="J93" s="126" t="s">
        <v>204</v>
      </c>
      <c r="K93" s="126" t="s">
        <v>204</v>
      </c>
      <c r="L93" s="126" t="s">
        <v>204</v>
      </c>
      <c r="M93" s="126" t="s">
        <v>204</v>
      </c>
      <c r="N93" s="126" t="s">
        <v>204</v>
      </c>
    </row>
    <row r="94" spans="1:14" x14ac:dyDescent="0.25">
      <c r="A94" s="80" t="str">
        <f t="shared" si="15"/>
        <v>Cundinamarca</v>
      </c>
      <c r="B94" s="80" t="str">
        <f t="shared" si="16"/>
        <v>Penal</v>
      </c>
      <c r="C94" s="81" t="s">
        <v>1109</v>
      </c>
      <c r="D94" s="126" t="s">
        <v>204</v>
      </c>
      <c r="E94" s="126" t="s">
        <v>204</v>
      </c>
      <c r="F94" s="126" t="s">
        <v>204</v>
      </c>
      <c r="G94" s="126" t="s">
        <v>204</v>
      </c>
      <c r="H94" s="126" t="s">
        <v>204</v>
      </c>
      <c r="I94" s="126" t="s">
        <v>204</v>
      </c>
      <c r="J94" s="126" t="s">
        <v>204</v>
      </c>
      <c r="K94" s="126" t="s">
        <v>204</v>
      </c>
      <c r="L94" s="126" t="s">
        <v>204</v>
      </c>
      <c r="M94" s="126" t="s">
        <v>204</v>
      </c>
      <c r="N94" s="126" t="s">
        <v>204</v>
      </c>
    </row>
    <row r="95" spans="1:14" x14ac:dyDescent="0.25">
      <c r="A95" s="80" t="str">
        <f t="shared" si="15"/>
        <v>Cundinamarca</v>
      </c>
      <c r="B95" s="80" t="str">
        <f t="shared" si="16"/>
        <v>Penal</v>
      </c>
      <c r="C95" s="81" t="s">
        <v>997</v>
      </c>
      <c r="D95" s="82">
        <v>6</v>
      </c>
      <c r="E95" s="82">
        <v>389</v>
      </c>
      <c r="F95" s="82">
        <v>64.833333333333329</v>
      </c>
      <c r="G95" s="82">
        <v>384</v>
      </c>
      <c r="H95" s="82">
        <v>64</v>
      </c>
      <c r="I95" s="83">
        <v>71</v>
      </c>
      <c r="J95" s="84">
        <v>49.333333333333329</v>
      </c>
      <c r="K95" s="84">
        <v>15.5</v>
      </c>
      <c r="L95" s="84">
        <v>49.833333333333336</v>
      </c>
      <c r="M95" s="84">
        <v>14.166666666666666</v>
      </c>
      <c r="N95" s="85">
        <f t="shared" si="0"/>
        <v>0.98714652956298199</v>
      </c>
    </row>
    <row r="96" spans="1:14" x14ac:dyDescent="0.25">
      <c r="A96" s="80" t="str">
        <f t="shared" si="15"/>
        <v>Cundinamarca</v>
      </c>
      <c r="B96" s="80" t="str">
        <f t="shared" si="16"/>
        <v>Penal</v>
      </c>
      <c r="C96" s="81" t="s">
        <v>998</v>
      </c>
      <c r="D96" s="82">
        <v>6</v>
      </c>
      <c r="E96" s="82">
        <v>297</v>
      </c>
      <c r="F96" s="82">
        <v>49.5</v>
      </c>
      <c r="G96" s="82">
        <v>181</v>
      </c>
      <c r="H96" s="82">
        <v>30.166666666666668</v>
      </c>
      <c r="I96" s="83">
        <v>95</v>
      </c>
      <c r="J96" s="84">
        <v>35.500000000000007</v>
      </c>
      <c r="K96" s="84">
        <v>14</v>
      </c>
      <c r="L96" s="84">
        <v>19.000000000000004</v>
      </c>
      <c r="M96" s="84">
        <v>11.166666666666666</v>
      </c>
      <c r="N96" s="85">
        <f t="shared" si="0"/>
        <v>0.60942760942760943</v>
      </c>
    </row>
    <row r="97" spans="1:14" x14ac:dyDescent="0.25">
      <c r="A97" s="80" t="str">
        <f t="shared" si="15"/>
        <v>Cundinamarca</v>
      </c>
      <c r="B97" s="80" t="str">
        <f t="shared" si="16"/>
        <v>Penal</v>
      </c>
      <c r="C97" s="81" t="s">
        <v>999</v>
      </c>
      <c r="D97" s="82">
        <v>6</v>
      </c>
      <c r="E97" s="82">
        <v>363</v>
      </c>
      <c r="F97" s="82">
        <v>60.5</v>
      </c>
      <c r="G97" s="82">
        <v>330</v>
      </c>
      <c r="H97" s="82">
        <v>55</v>
      </c>
      <c r="I97" s="83">
        <v>74</v>
      </c>
      <c r="J97" s="84">
        <v>45.333333333333336</v>
      </c>
      <c r="K97" s="84">
        <v>15.166666666666666</v>
      </c>
      <c r="L97" s="84">
        <v>44.833333333333343</v>
      </c>
      <c r="M97" s="84">
        <v>10.166666666666666</v>
      </c>
      <c r="N97" s="85">
        <f t="shared" si="0"/>
        <v>0.90909090909090906</v>
      </c>
    </row>
    <row r="98" spans="1:14" x14ac:dyDescent="0.25">
      <c r="A98" s="80" t="str">
        <f t="shared" si="15"/>
        <v>Cundinamarca</v>
      </c>
      <c r="B98" s="80" t="str">
        <f t="shared" si="16"/>
        <v>Penal</v>
      </c>
      <c r="C98" s="81" t="s">
        <v>1000</v>
      </c>
      <c r="D98" s="82">
        <v>6</v>
      </c>
      <c r="E98" s="82">
        <v>115</v>
      </c>
      <c r="F98" s="82">
        <v>19.166666666666668</v>
      </c>
      <c r="G98" s="82">
        <v>103</v>
      </c>
      <c r="H98" s="82">
        <v>17.166666666666668</v>
      </c>
      <c r="I98" s="83">
        <v>28</v>
      </c>
      <c r="J98" s="84">
        <v>14.666666666666668</v>
      </c>
      <c r="K98" s="84">
        <v>4.5</v>
      </c>
      <c r="L98" s="84">
        <v>14.666666666666668</v>
      </c>
      <c r="M98" s="84">
        <v>2.5</v>
      </c>
      <c r="N98" s="85">
        <f t="shared" ref="N98:N176" si="17">+G98/E98</f>
        <v>0.89565217391304353</v>
      </c>
    </row>
    <row r="99" spans="1:14" x14ac:dyDescent="0.25">
      <c r="A99" s="80" t="str">
        <f t="shared" si="15"/>
        <v>Cundinamarca</v>
      </c>
      <c r="B99" s="80" t="str">
        <f t="shared" si="16"/>
        <v>Penal</v>
      </c>
      <c r="C99" s="81" t="s">
        <v>1001</v>
      </c>
      <c r="D99" s="82">
        <v>6</v>
      </c>
      <c r="E99" s="82">
        <v>494</v>
      </c>
      <c r="F99" s="82">
        <v>82.333333333333329</v>
      </c>
      <c r="G99" s="82">
        <v>499</v>
      </c>
      <c r="H99" s="82">
        <v>83.166666666666671</v>
      </c>
      <c r="I99" s="83">
        <v>116</v>
      </c>
      <c r="J99" s="84">
        <v>72.166666666666671</v>
      </c>
      <c r="K99" s="84">
        <v>10.166666666666666</v>
      </c>
      <c r="L99" s="84">
        <v>76.833333333333329</v>
      </c>
      <c r="M99" s="84">
        <v>6.333333333333333</v>
      </c>
      <c r="N99" s="85">
        <f t="shared" si="17"/>
        <v>1.0101214574898785</v>
      </c>
    </row>
    <row r="100" spans="1:14" x14ac:dyDescent="0.25">
      <c r="A100" s="80" t="str">
        <f t="shared" si="15"/>
        <v>Cundinamarca</v>
      </c>
      <c r="B100" s="80" t="str">
        <f t="shared" si="16"/>
        <v>Penal</v>
      </c>
      <c r="C100" s="81" t="s">
        <v>1002</v>
      </c>
      <c r="D100" s="82">
        <v>3</v>
      </c>
      <c r="E100" s="82">
        <v>276</v>
      </c>
      <c r="F100" s="82">
        <v>92</v>
      </c>
      <c r="G100" s="82">
        <v>183</v>
      </c>
      <c r="H100" s="82">
        <v>61</v>
      </c>
      <c r="I100" s="83">
        <v>141</v>
      </c>
      <c r="J100" s="84">
        <v>79.333333333333329</v>
      </c>
      <c r="K100" s="84">
        <v>12.666666666666668</v>
      </c>
      <c r="L100" s="84">
        <v>49.666666666666671</v>
      </c>
      <c r="M100" s="84">
        <v>11.333333333333334</v>
      </c>
      <c r="N100" s="85">
        <f t="shared" si="17"/>
        <v>0.66304347826086951</v>
      </c>
    </row>
    <row r="101" spans="1:14" x14ac:dyDescent="0.25">
      <c r="A101" s="80" t="str">
        <f t="shared" si="15"/>
        <v>Cundinamarca</v>
      </c>
      <c r="B101" s="80" t="str">
        <f t="shared" si="16"/>
        <v>Penal</v>
      </c>
      <c r="C101" s="81" t="s">
        <v>1110</v>
      </c>
      <c r="D101" s="126" t="s">
        <v>204</v>
      </c>
      <c r="E101" s="126" t="s">
        <v>204</v>
      </c>
      <c r="F101" s="126" t="s">
        <v>204</v>
      </c>
      <c r="G101" s="126" t="s">
        <v>204</v>
      </c>
      <c r="H101" s="126" t="s">
        <v>204</v>
      </c>
      <c r="I101" s="126" t="s">
        <v>204</v>
      </c>
      <c r="J101" s="126" t="s">
        <v>204</v>
      </c>
      <c r="K101" s="126" t="s">
        <v>204</v>
      </c>
      <c r="L101" s="126" t="s">
        <v>204</v>
      </c>
      <c r="M101" s="126" t="s">
        <v>204</v>
      </c>
      <c r="N101" s="126" t="s">
        <v>204</v>
      </c>
    </row>
    <row r="102" spans="1:14" x14ac:dyDescent="0.25">
      <c r="A102" s="80" t="str">
        <f t="shared" si="15"/>
        <v>Cundinamarca</v>
      </c>
      <c r="B102" s="80" t="str">
        <f t="shared" si="16"/>
        <v>Penal</v>
      </c>
      <c r="C102" s="81" t="s">
        <v>1003</v>
      </c>
      <c r="D102" s="82">
        <v>6</v>
      </c>
      <c r="E102" s="82">
        <v>166</v>
      </c>
      <c r="F102" s="82">
        <v>27.666666666666668</v>
      </c>
      <c r="G102" s="82">
        <v>123</v>
      </c>
      <c r="H102" s="82">
        <v>20.5</v>
      </c>
      <c r="I102" s="83">
        <v>23</v>
      </c>
      <c r="J102" s="84">
        <v>18</v>
      </c>
      <c r="K102" s="84">
        <v>9.6666666666666679</v>
      </c>
      <c r="L102" s="84">
        <v>17.5</v>
      </c>
      <c r="M102" s="84">
        <v>3</v>
      </c>
      <c r="N102" s="85">
        <f t="shared" si="17"/>
        <v>0.74096385542168675</v>
      </c>
    </row>
    <row r="103" spans="1:14" x14ac:dyDescent="0.25">
      <c r="A103" s="80" t="str">
        <f t="shared" si="15"/>
        <v>Cundinamarca</v>
      </c>
      <c r="B103" s="80" t="str">
        <f t="shared" si="16"/>
        <v>Penal</v>
      </c>
      <c r="C103" s="81" t="s">
        <v>1004</v>
      </c>
      <c r="D103" s="82">
        <v>6</v>
      </c>
      <c r="E103" s="82">
        <v>59</v>
      </c>
      <c r="F103" s="82">
        <v>9.8333333333333339</v>
      </c>
      <c r="G103" s="82">
        <v>49</v>
      </c>
      <c r="H103" s="82">
        <v>8.1666666666666661</v>
      </c>
      <c r="I103" s="83">
        <v>31</v>
      </c>
      <c r="J103" s="84">
        <v>3.1666666666666665</v>
      </c>
      <c r="K103" s="84">
        <v>6.666666666666667</v>
      </c>
      <c r="L103" s="84">
        <v>2.833333333333333</v>
      </c>
      <c r="M103" s="84">
        <v>5.333333333333333</v>
      </c>
      <c r="N103" s="85">
        <f t="shared" si="17"/>
        <v>0.83050847457627119</v>
      </c>
    </row>
    <row r="104" spans="1:14" x14ac:dyDescent="0.25">
      <c r="A104" s="80" t="str">
        <f t="shared" si="15"/>
        <v>Cundinamarca</v>
      </c>
      <c r="B104" s="80" t="str">
        <f t="shared" si="16"/>
        <v>Penal</v>
      </c>
      <c r="C104" s="81" t="s">
        <v>1005</v>
      </c>
      <c r="D104" s="82">
        <v>6</v>
      </c>
      <c r="E104" s="82">
        <v>242</v>
      </c>
      <c r="F104" s="82">
        <v>40.333333333333336</v>
      </c>
      <c r="G104" s="82">
        <v>235</v>
      </c>
      <c r="H104" s="82">
        <v>39.166666666666664</v>
      </c>
      <c r="I104" s="83">
        <v>3</v>
      </c>
      <c r="J104" s="84">
        <v>33.333333333333336</v>
      </c>
      <c r="K104" s="84">
        <v>6.9999999999999991</v>
      </c>
      <c r="L104" s="84">
        <v>33.333333333333329</v>
      </c>
      <c r="M104" s="84">
        <v>5.833333333333333</v>
      </c>
      <c r="N104" s="85">
        <f t="shared" si="17"/>
        <v>0.97107438016528924</v>
      </c>
    </row>
    <row r="105" spans="1:14" x14ac:dyDescent="0.25">
      <c r="A105" s="80" t="str">
        <f t="shared" si="15"/>
        <v>Cundinamarca</v>
      </c>
      <c r="B105" s="80" t="str">
        <f t="shared" si="16"/>
        <v>Penal</v>
      </c>
      <c r="C105" s="81" t="s">
        <v>1006</v>
      </c>
      <c r="D105" s="82">
        <v>6</v>
      </c>
      <c r="E105" s="82">
        <v>196</v>
      </c>
      <c r="F105" s="82">
        <v>32.666666666666664</v>
      </c>
      <c r="G105" s="82">
        <v>191</v>
      </c>
      <c r="H105" s="82">
        <v>31.833333333333332</v>
      </c>
      <c r="I105" s="83">
        <v>35</v>
      </c>
      <c r="J105" s="84">
        <v>31.166666666666668</v>
      </c>
      <c r="K105" s="84">
        <v>1.5</v>
      </c>
      <c r="L105" s="84">
        <v>30.666666666666668</v>
      </c>
      <c r="M105" s="84">
        <v>1.1666666666666667</v>
      </c>
      <c r="N105" s="85">
        <f t="shared" si="17"/>
        <v>0.97448979591836737</v>
      </c>
    </row>
    <row r="106" spans="1:14" x14ac:dyDescent="0.25">
      <c r="A106" s="80" t="str">
        <f t="shared" si="15"/>
        <v>Cundinamarca</v>
      </c>
      <c r="B106" s="80" t="str">
        <f t="shared" si="16"/>
        <v>Penal</v>
      </c>
      <c r="C106" s="81" t="s">
        <v>1007</v>
      </c>
      <c r="D106" s="82">
        <v>6</v>
      </c>
      <c r="E106" s="82">
        <v>183</v>
      </c>
      <c r="F106" s="82">
        <v>30.5</v>
      </c>
      <c r="G106" s="82">
        <v>179</v>
      </c>
      <c r="H106" s="82">
        <v>29.833333333333332</v>
      </c>
      <c r="I106" s="83">
        <v>22</v>
      </c>
      <c r="J106" s="84">
        <v>29.000000000000004</v>
      </c>
      <c r="K106" s="84">
        <v>1.5</v>
      </c>
      <c r="L106" s="84">
        <v>28.166666666666668</v>
      </c>
      <c r="M106" s="84">
        <v>1.6666666666666667</v>
      </c>
      <c r="N106" s="85">
        <f t="shared" si="17"/>
        <v>0.97814207650273222</v>
      </c>
    </row>
    <row r="107" spans="1:14" x14ac:dyDescent="0.25">
      <c r="A107" s="86" t="s">
        <v>1593</v>
      </c>
      <c r="B107" s="86"/>
      <c r="C107" s="87"/>
      <c r="D107" s="88"/>
      <c r="E107" s="88"/>
      <c r="F107" s="88">
        <v>49</v>
      </c>
      <c r="G107" s="88"/>
      <c r="H107" s="88">
        <v>41</v>
      </c>
      <c r="I107" s="89"/>
      <c r="J107" s="90">
        <v>40</v>
      </c>
      <c r="K107" s="90">
        <v>8</v>
      </c>
      <c r="L107" s="90">
        <v>35</v>
      </c>
      <c r="M107" s="90">
        <v>6</v>
      </c>
      <c r="N107" s="91"/>
    </row>
    <row r="108" spans="1:14" x14ac:dyDescent="0.25">
      <c r="A108" s="92" t="s">
        <v>97</v>
      </c>
      <c r="B108" s="125"/>
      <c r="C108" s="93"/>
      <c r="D108" s="95"/>
      <c r="E108" s="95">
        <v>3903</v>
      </c>
      <c r="F108" s="95">
        <v>732.33333333333326</v>
      </c>
      <c r="G108" s="95">
        <v>3355</v>
      </c>
      <c r="H108" s="95">
        <v>618.00000000000011</v>
      </c>
      <c r="I108" s="96">
        <v>943</v>
      </c>
      <c r="J108" s="97">
        <v>607.33333333333337</v>
      </c>
      <c r="K108" s="97">
        <v>125.00000000000001</v>
      </c>
      <c r="L108" s="97">
        <v>523.83333333333337</v>
      </c>
      <c r="M108" s="97">
        <v>94.166666666666657</v>
      </c>
      <c r="N108" s="98">
        <f t="shared" si="17"/>
        <v>0.85959518319241612</v>
      </c>
    </row>
    <row r="109" spans="1:14" x14ac:dyDescent="0.25">
      <c r="A109" s="78" t="s">
        <v>323</v>
      </c>
      <c r="B109" s="78" t="s">
        <v>12</v>
      </c>
      <c r="C109" s="81" t="s">
        <v>1008</v>
      </c>
      <c r="D109" s="82">
        <v>6</v>
      </c>
      <c r="E109" s="82">
        <v>714</v>
      </c>
      <c r="F109" s="82">
        <v>119</v>
      </c>
      <c r="G109" s="82">
        <v>711</v>
      </c>
      <c r="H109" s="82">
        <v>118.5</v>
      </c>
      <c r="I109" s="83">
        <v>7</v>
      </c>
      <c r="J109" s="84">
        <v>105.83333333333333</v>
      </c>
      <c r="K109" s="84">
        <v>13.166666666666666</v>
      </c>
      <c r="L109" s="84">
        <v>105.83333333333333</v>
      </c>
      <c r="M109" s="84">
        <v>12.666666666666666</v>
      </c>
      <c r="N109" s="85">
        <f t="shared" si="17"/>
        <v>0.99579831932773111</v>
      </c>
    </row>
    <row r="110" spans="1:14" x14ac:dyDescent="0.25">
      <c r="A110" s="80" t="str">
        <f t="shared" ref="A110:A112" si="18">A109</f>
        <v>Florencia</v>
      </c>
      <c r="B110" s="80" t="str">
        <f t="shared" ref="B110:B112" si="19">B109</f>
        <v>Penal</v>
      </c>
      <c r="C110" s="81" t="s">
        <v>1009</v>
      </c>
      <c r="D110" s="82">
        <v>6</v>
      </c>
      <c r="E110" s="82">
        <v>625</v>
      </c>
      <c r="F110" s="82">
        <v>104.16666666666667</v>
      </c>
      <c r="G110" s="82">
        <v>607</v>
      </c>
      <c r="H110" s="82">
        <v>101.16666666666667</v>
      </c>
      <c r="I110" s="83">
        <v>36</v>
      </c>
      <c r="J110" s="84">
        <v>90.5</v>
      </c>
      <c r="K110" s="84">
        <v>13.666666666666666</v>
      </c>
      <c r="L110" s="84">
        <v>88.833333333333329</v>
      </c>
      <c r="M110" s="84">
        <v>12.333333333333334</v>
      </c>
      <c r="N110" s="85">
        <f t="shared" si="17"/>
        <v>0.97119999999999995</v>
      </c>
    </row>
    <row r="111" spans="1:14" x14ac:dyDescent="0.25">
      <c r="A111" s="80" t="str">
        <f t="shared" si="18"/>
        <v>Florencia</v>
      </c>
      <c r="B111" s="80" t="str">
        <f t="shared" si="19"/>
        <v>Penal</v>
      </c>
      <c r="C111" s="81" t="s">
        <v>1010</v>
      </c>
      <c r="D111" s="82">
        <v>6</v>
      </c>
      <c r="E111" s="82">
        <v>648</v>
      </c>
      <c r="F111" s="82">
        <v>108</v>
      </c>
      <c r="G111" s="82">
        <v>646</v>
      </c>
      <c r="H111" s="82">
        <v>107.66666666666667</v>
      </c>
      <c r="I111" s="83">
        <v>0</v>
      </c>
      <c r="J111" s="84">
        <v>96.500000000000014</v>
      </c>
      <c r="K111" s="84">
        <v>11.5</v>
      </c>
      <c r="L111" s="84">
        <v>96.333333333333357</v>
      </c>
      <c r="M111" s="84">
        <v>11.333333333333332</v>
      </c>
      <c r="N111" s="85">
        <f t="shared" si="17"/>
        <v>0.99691358024691357</v>
      </c>
    </row>
    <row r="112" spans="1:14" x14ac:dyDescent="0.25">
      <c r="A112" s="80" t="str">
        <f t="shared" si="18"/>
        <v>Florencia</v>
      </c>
      <c r="B112" s="80" t="str">
        <f t="shared" si="19"/>
        <v>Penal</v>
      </c>
      <c r="C112" s="81" t="s">
        <v>1011</v>
      </c>
      <c r="D112" s="82">
        <v>6</v>
      </c>
      <c r="E112" s="82">
        <v>547</v>
      </c>
      <c r="F112" s="82">
        <v>91.166666666666671</v>
      </c>
      <c r="G112" s="82">
        <v>524</v>
      </c>
      <c r="H112" s="82">
        <v>87.333333333333329</v>
      </c>
      <c r="I112" s="83">
        <v>0</v>
      </c>
      <c r="J112" s="84">
        <v>80.166666666666671</v>
      </c>
      <c r="K112" s="84">
        <v>10.999999999999998</v>
      </c>
      <c r="L112" s="84">
        <v>77</v>
      </c>
      <c r="M112" s="84">
        <v>10.333333333333332</v>
      </c>
      <c r="N112" s="85">
        <f t="shared" si="17"/>
        <v>0.9579524680073126</v>
      </c>
    </row>
    <row r="113" spans="1:14" x14ac:dyDescent="0.25">
      <c r="A113" s="86" t="s">
        <v>1593</v>
      </c>
      <c r="B113" s="86"/>
      <c r="C113" s="87"/>
      <c r="D113" s="88"/>
      <c r="E113" s="88"/>
      <c r="F113" s="88">
        <v>106</v>
      </c>
      <c r="G113" s="88"/>
      <c r="H113" s="88">
        <v>104</v>
      </c>
      <c r="I113" s="89"/>
      <c r="J113" s="90">
        <v>93</v>
      </c>
      <c r="K113" s="90">
        <v>12</v>
      </c>
      <c r="L113" s="90">
        <v>92</v>
      </c>
      <c r="M113" s="90">
        <v>12</v>
      </c>
      <c r="N113" s="91"/>
    </row>
    <row r="114" spans="1:14" x14ac:dyDescent="0.25">
      <c r="A114" s="92" t="s">
        <v>327</v>
      </c>
      <c r="B114" s="125"/>
      <c r="C114" s="93"/>
      <c r="D114" s="95"/>
      <c r="E114" s="95">
        <v>2534</v>
      </c>
      <c r="F114" s="95">
        <v>422.33333333333337</v>
      </c>
      <c r="G114" s="95">
        <v>2488</v>
      </c>
      <c r="H114" s="95">
        <v>414.66666666666669</v>
      </c>
      <c r="I114" s="96">
        <v>43</v>
      </c>
      <c r="J114" s="97">
        <v>373</v>
      </c>
      <c r="K114" s="97">
        <v>49.333333333333329</v>
      </c>
      <c r="L114" s="97">
        <v>368</v>
      </c>
      <c r="M114" s="97">
        <v>46.666666666666657</v>
      </c>
      <c r="N114" s="98">
        <f t="shared" si="17"/>
        <v>0.98184688239936857</v>
      </c>
    </row>
    <row r="115" spans="1:14" x14ac:dyDescent="0.25">
      <c r="A115" s="78" t="s">
        <v>98</v>
      </c>
      <c r="B115" s="78" t="s">
        <v>12</v>
      </c>
      <c r="C115" s="81" t="s">
        <v>1012</v>
      </c>
      <c r="D115" s="82">
        <v>6</v>
      </c>
      <c r="E115" s="82">
        <v>409</v>
      </c>
      <c r="F115" s="82">
        <v>68.166666666666671</v>
      </c>
      <c r="G115" s="82">
        <v>221</v>
      </c>
      <c r="H115" s="82">
        <v>36.833333333333336</v>
      </c>
      <c r="I115" s="83">
        <v>886</v>
      </c>
      <c r="J115" s="84">
        <v>53.666666666666664</v>
      </c>
      <c r="K115" s="84">
        <v>14.500000000000002</v>
      </c>
      <c r="L115" s="84">
        <v>23.000000000000004</v>
      </c>
      <c r="M115" s="84">
        <v>13.833333333333334</v>
      </c>
      <c r="N115" s="85">
        <f t="shared" si="17"/>
        <v>0.54034229828850855</v>
      </c>
    </row>
    <row r="116" spans="1:14" x14ac:dyDescent="0.25">
      <c r="A116" s="80" t="str">
        <f t="shared" ref="A116:A130" si="20">A115</f>
        <v>Ibagué</v>
      </c>
      <c r="B116" s="80" t="str">
        <f t="shared" ref="B116:B130" si="21">B115</f>
        <v>Penal</v>
      </c>
      <c r="C116" s="81" t="s">
        <v>1111</v>
      </c>
      <c r="D116" s="126" t="s">
        <v>204</v>
      </c>
      <c r="E116" s="126" t="s">
        <v>204</v>
      </c>
      <c r="F116" s="126" t="s">
        <v>204</v>
      </c>
      <c r="G116" s="126" t="s">
        <v>204</v>
      </c>
      <c r="H116" s="126" t="s">
        <v>204</v>
      </c>
      <c r="I116" s="126" t="s">
        <v>204</v>
      </c>
      <c r="J116" s="126" t="s">
        <v>204</v>
      </c>
      <c r="K116" s="126" t="s">
        <v>204</v>
      </c>
      <c r="L116" s="126" t="s">
        <v>204</v>
      </c>
      <c r="M116" s="126" t="s">
        <v>204</v>
      </c>
      <c r="N116" s="126" t="s">
        <v>204</v>
      </c>
    </row>
    <row r="117" spans="1:14" x14ac:dyDescent="0.25">
      <c r="A117" s="80" t="str">
        <f t="shared" si="20"/>
        <v>Ibagué</v>
      </c>
      <c r="B117" s="80" t="str">
        <f t="shared" si="21"/>
        <v>Penal</v>
      </c>
      <c r="C117" s="81" t="s">
        <v>1013</v>
      </c>
      <c r="D117" s="82">
        <v>3</v>
      </c>
      <c r="E117" s="82">
        <v>676</v>
      </c>
      <c r="F117" s="82">
        <v>225.33333333333334</v>
      </c>
      <c r="G117" s="82">
        <v>0</v>
      </c>
      <c r="H117" s="82">
        <v>0</v>
      </c>
      <c r="I117" s="83">
        <v>0</v>
      </c>
      <c r="J117" s="84">
        <v>225.33333333333331</v>
      </c>
      <c r="K117" s="84"/>
      <c r="L117" s="84">
        <v>0</v>
      </c>
      <c r="M117" s="84"/>
      <c r="N117" s="85">
        <f t="shared" si="17"/>
        <v>0</v>
      </c>
    </row>
    <row r="118" spans="1:14" x14ac:dyDescent="0.25">
      <c r="A118" s="80" t="str">
        <f t="shared" si="20"/>
        <v>Ibagué</v>
      </c>
      <c r="B118" s="80" t="str">
        <f t="shared" si="21"/>
        <v>Penal</v>
      </c>
      <c r="C118" s="81" t="s">
        <v>1014</v>
      </c>
      <c r="D118" s="82">
        <v>6</v>
      </c>
      <c r="E118" s="82">
        <v>1123</v>
      </c>
      <c r="F118" s="82">
        <v>187.16666666666666</v>
      </c>
      <c r="G118" s="82">
        <v>28</v>
      </c>
      <c r="H118" s="82">
        <v>4.666666666666667</v>
      </c>
      <c r="I118" s="83">
        <v>0</v>
      </c>
      <c r="J118" s="84">
        <v>184.16666666666663</v>
      </c>
      <c r="K118" s="84">
        <v>3</v>
      </c>
      <c r="L118" s="84">
        <v>1.6666666666666667</v>
      </c>
      <c r="M118" s="84">
        <v>3</v>
      </c>
      <c r="N118" s="85">
        <f t="shared" si="17"/>
        <v>2.4933214603739984E-2</v>
      </c>
    </row>
    <row r="119" spans="1:14" x14ac:dyDescent="0.25">
      <c r="A119" s="80" t="str">
        <f t="shared" si="20"/>
        <v>Ibagué</v>
      </c>
      <c r="B119" s="80" t="str">
        <f t="shared" si="21"/>
        <v>Penal</v>
      </c>
      <c r="C119" s="81" t="s">
        <v>1015</v>
      </c>
      <c r="D119" s="82">
        <v>6</v>
      </c>
      <c r="E119" s="82">
        <v>648</v>
      </c>
      <c r="F119" s="82">
        <v>108</v>
      </c>
      <c r="G119" s="82">
        <v>67</v>
      </c>
      <c r="H119" s="82">
        <v>11.166666666666666</v>
      </c>
      <c r="I119" s="83">
        <v>8</v>
      </c>
      <c r="J119" s="84">
        <v>93.833333333333314</v>
      </c>
      <c r="K119" s="84">
        <v>14.166666666666666</v>
      </c>
      <c r="L119" s="84">
        <v>0</v>
      </c>
      <c r="M119" s="84">
        <v>11.166666666666668</v>
      </c>
      <c r="N119" s="85">
        <f t="shared" si="17"/>
        <v>0.10339506172839506</v>
      </c>
    </row>
    <row r="120" spans="1:14" x14ac:dyDescent="0.25">
      <c r="A120" s="80" t="str">
        <f t="shared" si="20"/>
        <v>Ibagué</v>
      </c>
      <c r="B120" s="80" t="str">
        <f t="shared" si="21"/>
        <v>Penal</v>
      </c>
      <c r="C120" s="81" t="s">
        <v>1016</v>
      </c>
      <c r="D120" s="82">
        <v>6</v>
      </c>
      <c r="E120" s="82">
        <v>746</v>
      </c>
      <c r="F120" s="82">
        <v>124.33333333333333</v>
      </c>
      <c r="G120" s="82">
        <v>730</v>
      </c>
      <c r="H120" s="82">
        <v>121.66666666666667</v>
      </c>
      <c r="I120" s="83">
        <v>9</v>
      </c>
      <c r="J120" s="84">
        <v>109.66666666666669</v>
      </c>
      <c r="K120" s="84">
        <v>14.666666666666666</v>
      </c>
      <c r="L120" s="84">
        <v>109.66666666666669</v>
      </c>
      <c r="M120" s="84">
        <v>12</v>
      </c>
      <c r="N120" s="85">
        <f t="shared" si="17"/>
        <v>0.97855227882037532</v>
      </c>
    </row>
    <row r="121" spans="1:14" x14ac:dyDescent="0.25">
      <c r="A121" s="80" t="str">
        <f t="shared" si="20"/>
        <v>Ibagué</v>
      </c>
      <c r="B121" s="80" t="str">
        <f t="shared" si="21"/>
        <v>Penal</v>
      </c>
      <c r="C121" s="81" t="s">
        <v>1017</v>
      </c>
      <c r="D121" s="82">
        <v>6</v>
      </c>
      <c r="E121" s="82">
        <v>283</v>
      </c>
      <c r="F121" s="82">
        <v>47.166666666666664</v>
      </c>
      <c r="G121" s="82">
        <v>151</v>
      </c>
      <c r="H121" s="82">
        <v>25.166666666666668</v>
      </c>
      <c r="I121" s="83">
        <v>780</v>
      </c>
      <c r="J121" s="84">
        <v>31.666666666666668</v>
      </c>
      <c r="K121" s="84">
        <v>15.5</v>
      </c>
      <c r="L121" s="84">
        <v>11.166666666666666</v>
      </c>
      <c r="M121" s="84">
        <v>14</v>
      </c>
      <c r="N121" s="85">
        <f t="shared" si="17"/>
        <v>0.53356890459363959</v>
      </c>
    </row>
    <row r="122" spans="1:14" x14ac:dyDescent="0.25">
      <c r="A122" s="80" t="str">
        <f t="shared" si="20"/>
        <v>Ibagué</v>
      </c>
      <c r="B122" s="80" t="str">
        <f t="shared" si="21"/>
        <v>Penal</v>
      </c>
      <c r="C122" s="81" t="s">
        <v>1018</v>
      </c>
      <c r="D122" s="82">
        <v>6</v>
      </c>
      <c r="E122" s="82">
        <v>269</v>
      </c>
      <c r="F122" s="82">
        <v>44.833333333333336</v>
      </c>
      <c r="G122" s="82">
        <v>186</v>
      </c>
      <c r="H122" s="82">
        <v>31</v>
      </c>
      <c r="I122" s="83">
        <v>629</v>
      </c>
      <c r="J122" s="84">
        <v>32.166666666666671</v>
      </c>
      <c r="K122" s="84">
        <v>12.666666666666666</v>
      </c>
      <c r="L122" s="84">
        <v>19.666666666666664</v>
      </c>
      <c r="M122" s="84">
        <v>11.333333333333332</v>
      </c>
      <c r="N122" s="85">
        <f t="shared" si="17"/>
        <v>0.69144981412639406</v>
      </c>
    </row>
    <row r="123" spans="1:14" x14ac:dyDescent="0.25">
      <c r="A123" s="80" t="str">
        <f t="shared" si="20"/>
        <v>Ibagué</v>
      </c>
      <c r="B123" s="80" t="str">
        <f t="shared" si="21"/>
        <v>Penal</v>
      </c>
      <c r="C123" s="81" t="s">
        <v>1019</v>
      </c>
      <c r="D123" s="82">
        <v>6</v>
      </c>
      <c r="E123" s="82">
        <v>269</v>
      </c>
      <c r="F123" s="82">
        <v>44.833333333333336</v>
      </c>
      <c r="G123" s="82">
        <v>158</v>
      </c>
      <c r="H123" s="82">
        <v>26.333333333333332</v>
      </c>
      <c r="I123" s="83">
        <v>895</v>
      </c>
      <c r="J123" s="84">
        <v>33.333333333333336</v>
      </c>
      <c r="K123" s="84">
        <v>11.5</v>
      </c>
      <c r="L123" s="84">
        <v>14.833333333333332</v>
      </c>
      <c r="M123" s="84">
        <v>11.5</v>
      </c>
      <c r="N123" s="85">
        <f t="shared" si="17"/>
        <v>0.58736059479553904</v>
      </c>
    </row>
    <row r="124" spans="1:14" x14ac:dyDescent="0.25">
      <c r="A124" s="80" t="str">
        <f t="shared" si="20"/>
        <v>Ibagué</v>
      </c>
      <c r="B124" s="80" t="str">
        <f t="shared" si="21"/>
        <v>Penal</v>
      </c>
      <c r="C124" s="81" t="s">
        <v>1020</v>
      </c>
      <c r="D124" s="82">
        <v>6</v>
      </c>
      <c r="E124" s="82">
        <v>222</v>
      </c>
      <c r="F124" s="82">
        <v>37</v>
      </c>
      <c r="G124" s="82">
        <v>127</v>
      </c>
      <c r="H124" s="82">
        <v>21.166666666666668</v>
      </c>
      <c r="I124" s="83">
        <v>37</v>
      </c>
      <c r="J124" s="84">
        <v>34.333333333333329</v>
      </c>
      <c r="K124" s="84">
        <v>2.666666666666667</v>
      </c>
      <c r="L124" s="84">
        <v>18.833333333333339</v>
      </c>
      <c r="M124" s="84">
        <v>2.3333333333333335</v>
      </c>
      <c r="N124" s="85">
        <f t="shared" si="17"/>
        <v>0.57207207207207211</v>
      </c>
    </row>
    <row r="125" spans="1:14" x14ac:dyDescent="0.25">
      <c r="A125" s="80" t="str">
        <f t="shared" si="20"/>
        <v>Ibagué</v>
      </c>
      <c r="B125" s="80" t="str">
        <f t="shared" si="21"/>
        <v>Penal</v>
      </c>
      <c r="C125" s="81" t="s">
        <v>1021</v>
      </c>
      <c r="D125" s="82">
        <v>6</v>
      </c>
      <c r="E125" s="82">
        <v>238</v>
      </c>
      <c r="F125" s="82">
        <v>39.666666666666664</v>
      </c>
      <c r="G125" s="82">
        <v>224</v>
      </c>
      <c r="H125" s="82">
        <v>37.333333333333336</v>
      </c>
      <c r="I125" s="83">
        <v>63</v>
      </c>
      <c r="J125" s="84">
        <v>37.500000000000014</v>
      </c>
      <c r="K125" s="84">
        <v>2.1666666666666665</v>
      </c>
      <c r="L125" s="84">
        <v>35.666666666666679</v>
      </c>
      <c r="M125" s="84">
        <v>1.6666666666666667</v>
      </c>
      <c r="N125" s="85">
        <f t="shared" si="17"/>
        <v>0.94117647058823528</v>
      </c>
    </row>
    <row r="126" spans="1:14" x14ac:dyDescent="0.25">
      <c r="A126" s="80" t="str">
        <f t="shared" si="20"/>
        <v>Ibagué</v>
      </c>
      <c r="B126" s="80" t="str">
        <f t="shared" si="21"/>
        <v>Penal</v>
      </c>
      <c r="C126" s="81" t="s">
        <v>1022</v>
      </c>
      <c r="D126" s="82">
        <v>6</v>
      </c>
      <c r="E126" s="82">
        <v>512</v>
      </c>
      <c r="F126" s="82">
        <v>85.333333333333329</v>
      </c>
      <c r="G126" s="82">
        <v>298</v>
      </c>
      <c r="H126" s="82">
        <v>49.666666666666664</v>
      </c>
      <c r="I126" s="83">
        <v>98</v>
      </c>
      <c r="J126" s="84">
        <v>76.833333333333343</v>
      </c>
      <c r="K126" s="84">
        <v>8.5</v>
      </c>
      <c r="L126" s="84">
        <v>41.333333333333321</v>
      </c>
      <c r="M126" s="84">
        <v>8.3333333333333339</v>
      </c>
      <c r="N126" s="85">
        <f t="shared" si="17"/>
        <v>0.58203125</v>
      </c>
    </row>
    <row r="127" spans="1:14" x14ac:dyDescent="0.25">
      <c r="A127" s="80" t="str">
        <f t="shared" si="20"/>
        <v>Ibagué</v>
      </c>
      <c r="B127" s="80" t="str">
        <f t="shared" si="21"/>
        <v>Penal</v>
      </c>
      <c r="C127" s="81" t="s">
        <v>1023</v>
      </c>
      <c r="D127" s="82">
        <v>6</v>
      </c>
      <c r="E127" s="82">
        <v>451</v>
      </c>
      <c r="F127" s="82">
        <v>75.166666666666671</v>
      </c>
      <c r="G127" s="82">
        <v>188</v>
      </c>
      <c r="H127" s="82">
        <v>31.333333333333332</v>
      </c>
      <c r="I127" s="83">
        <v>63</v>
      </c>
      <c r="J127" s="84">
        <v>66.666666666666671</v>
      </c>
      <c r="K127" s="84">
        <v>8.4999999999999982</v>
      </c>
      <c r="L127" s="84">
        <v>25.166666666666668</v>
      </c>
      <c r="M127" s="84">
        <v>6.1666666666666679</v>
      </c>
      <c r="N127" s="85">
        <f t="shared" si="17"/>
        <v>0.41685144124168516</v>
      </c>
    </row>
    <row r="128" spans="1:14" x14ac:dyDescent="0.25">
      <c r="A128" s="80" t="str">
        <f t="shared" si="20"/>
        <v>Ibagué</v>
      </c>
      <c r="B128" s="80" t="str">
        <f t="shared" si="21"/>
        <v>Penal</v>
      </c>
      <c r="C128" s="81" t="s">
        <v>1024</v>
      </c>
      <c r="D128" s="82">
        <v>6</v>
      </c>
      <c r="E128" s="82">
        <v>469</v>
      </c>
      <c r="F128" s="82">
        <v>78.166666666666671</v>
      </c>
      <c r="G128" s="82">
        <v>444</v>
      </c>
      <c r="H128" s="82">
        <v>74</v>
      </c>
      <c r="I128" s="83">
        <v>33</v>
      </c>
      <c r="J128" s="84">
        <v>69.666666666666671</v>
      </c>
      <c r="K128" s="84">
        <v>8.5</v>
      </c>
      <c r="L128" s="84">
        <v>66.166666666666671</v>
      </c>
      <c r="M128" s="84">
        <v>7.833333333333333</v>
      </c>
      <c r="N128" s="85">
        <f t="shared" si="17"/>
        <v>0.94669509594882728</v>
      </c>
    </row>
    <row r="129" spans="1:14" x14ac:dyDescent="0.25">
      <c r="A129" s="80" t="str">
        <f t="shared" si="20"/>
        <v>Ibagué</v>
      </c>
      <c r="B129" s="80" t="str">
        <f t="shared" si="21"/>
        <v>Penal</v>
      </c>
      <c r="C129" s="81" t="s">
        <v>1025</v>
      </c>
      <c r="D129" s="82">
        <v>6</v>
      </c>
      <c r="E129" s="82">
        <v>135</v>
      </c>
      <c r="F129" s="82">
        <v>22.5</v>
      </c>
      <c r="G129" s="82">
        <v>126</v>
      </c>
      <c r="H129" s="82">
        <v>21</v>
      </c>
      <c r="I129" s="83">
        <v>14</v>
      </c>
      <c r="J129" s="84">
        <v>17.333333333333332</v>
      </c>
      <c r="K129" s="84">
        <v>5.166666666666667</v>
      </c>
      <c r="L129" s="84">
        <v>17.166666666666664</v>
      </c>
      <c r="M129" s="84">
        <v>3.8333333333333335</v>
      </c>
      <c r="N129" s="85">
        <f t="shared" si="17"/>
        <v>0.93333333333333335</v>
      </c>
    </row>
    <row r="130" spans="1:14" x14ac:dyDescent="0.25">
      <c r="A130" s="80" t="str">
        <f t="shared" si="20"/>
        <v>Ibagué</v>
      </c>
      <c r="B130" s="80" t="str">
        <f t="shared" si="21"/>
        <v>Penal</v>
      </c>
      <c r="C130" s="81" t="s">
        <v>1026</v>
      </c>
      <c r="D130" s="82">
        <v>6</v>
      </c>
      <c r="E130" s="82">
        <v>121</v>
      </c>
      <c r="F130" s="82">
        <v>20.166666666666668</v>
      </c>
      <c r="G130" s="82">
        <v>96</v>
      </c>
      <c r="H130" s="82">
        <v>16</v>
      </c>
      <c r="I130" s="83">
        <v>21</v>
      </c>
      <c r="J130" s="84">
        <v>15.33333333333333</v>
      </c>
      <c r="K130" s="84">
        <v>4.833333333333333</v>
      </c>
      <c r="L130" s="84">
        <v>13.333333333333332</v>
      </c>
      <c r="M130" s="84">
        <v>2.6666666666666665</v>
      </c>
      <c r="N130" s="85">
        <f t="shared" si="17"/>
        <v>0.79338842975206614</v>
      </c>
    </row>
    <row r="131" spans="1:14" x14ac:dyDescent="0.25">
      <c r="A131" s="86" t="s">
        <v>1593</v>
      </c>
      <c r="B131" s="86"/>
      <c r="C131" s="87"/>
      <c r="D131" s="88"/>
      <c r="E131" s="88"/>
      <c r="F131" s="88">
        <v>81</v>
      </c>
      <c r="G131" s="88"/>
      <c r="H131" s="88">
        <v>34</v>
      </c>
      <c r="I131" s="89"/>
      <c r="J131" s="90">
        <v>72</v>
      </c>
      <c r="K131" s="90">
        <v>9</v>
      </c>
      <c r="L131" s="90">
        <v>27</v>
      </c>
      <c r="M131" s="90">
        <v>8</v>
      </c>
      <c r="N131" s="91"/>
    </row>
    <row r="132" spans="1:14" x14ac:dyDescent="0.25">
      <c r="A132" s="92" t="s">
        <v>105</v>
      </c>
      <c r="B132" s="125"/>
      <c r="C132" s="93"/>
      <c r="D132" s="95"/>
      <c r="E132" s="95">
        <v>6571</v>
      </c>
      <c r="F132" s="95">
        <v>1207.8333333333335</v>
      </c>
      <c r="G132" s="95">
        <v>3044</v>
      </c>
      <c r="H132" s="95">
        <v>507.33333333333331</v>
      </c>
      <c r="I132" s="96">
        <v>3536</v>
      </c>
      <c r="J132" s="97">
        <v>1081.5</v>
      </c>
      <c r="K132" s="97">
        <v>126.33333333333334</v>
      </c>
      <c r="L132" s="97">
        <v>397.66666666666674</v>
      </c>
      <c r="M132" s="97">
        <v>109.66666666666666</v>
      </c>
      <c r="N132" s="98">
        <f t="shared" si="17"/>
        <v>0.46324760310455032</v>
      </c>
    </row>
    <row r="133" spans="1:14" x14ac:dyDescent="0.25">
      <c r="A133" s="78" t="s">
        <v>112</v>
      </c>
      <c r="B133" s="78" t="s">
        <v>12</v>
      </c>
      <c r="C133" s="81" t="s">
        <v>1112</v>
      </c>
      <c r="D133" s="126" t="s">
        <v>204</v>
      </c>
      <c r="E133" s="126" t="s">
        <v>204</v>
      </c>
      <c r="F133" s="126" t="s">
        <v>204</v>
      </c>
      <c r="G133" s="126" t="s">
        <v>204</v>
      </c>
      <c r="H133" s="126" t="s">
        <v>204</v>
      </c>
      <c r="I133" s="126" t="s">
        <v>204</v>
      </c>
      <c r="J133" s="126" t="s">
        <v>204</v>
      </c>
      <c r="K133" s="126" t="s">
        <v>204</v>
      </c>
      <c r="L133" s="126" t="s">
        <v>204</v>
      </c>
      <c r="M133" s="126" t="s">
        <v>204</v>
      </c>
      <c r="N133" s="126" t="s">
        <v>204</v>
      </c>
    </row>
    <row r="134" spans="1:14" x14ac:dyDescent="0.25">
      <c r="A134" s="78" t="s">
        <v>112</v>
      </c>
      <c r="B134" s="78" t="s">
        <v>12</v>
      </c>
      <c r="C134" s="81" t="s">
        <v>1027</v>
      </c>
      <c r="D134" s="82">
        <v>6</v>
      </c>
      <c r="E134" s="82">
        <v>835</v>
      </c>
      <c r="F134" s="82">
        <v>139.16666666666666</v>
      </c>
      <c r="G134" s="82">
        <v>792</v>
      </c>
      <c r="H134" s="82">
        <v>132</v>
      </c>
      <c r="I134" s="83">
        <v>35</v>
      </c>
      <c r="J134" s="84">
        <v>117.33333333333339</v>
      </c>
      <c r="K134" s="84">
        <v>21.833333333333332</v>
      </c>
      <c r="L134" s="84">
        <v>117.33333333333339</v>
      </c>
      <c r="M134" s="84">
        <v>14.666666666666668</v>
      </c>
      <c r="N134" s="85">
        <f t="shared" si="17"/>
        <v>0.94850299401197602</v>
      </c>
    </row>
    <row r="135" spans="1:14" x14ac:dyDescent="0.25">
      <c r="A135" s="80" t="str">
        <f t="shared" ref="A135:A146" si="22">A134</f>
        <v>Medellín</v>
      </c>
      <c r="B135" s="80" t="str">
        <f t="shared" ref="B135:B146" si="23">B134</f>
        <v>Penal</v>
      </c>
      <c r="C135" s="81" t="s">
        <v>1028</v>
      </c>
      <c r="D135" s="82">
        <v>3</v>
      </c>
      <c r="E135" s="82">
        <v>674</v>
      </c>
      <c r="F135" s="82">
        <v>224.66666666666666</v>
      </c>
      <c r="G135" s="82">
        <v>672</v>
      </c>
      <c r="H135" s="82">
        <v>224</v>
      </c>
      <c r="I135" s="83">
        <v>0</v>
      </c>
      <c r="J135" s="84">
        <v>206.33333333333334</v>
      </c>
      <c r="K135" s="84">
        <v>18.333333333333332</v>
      </c>
      <c r="L135" s="84">
        <v>207.33333333333334</v>
      </c>
      <c r="M135" s="84">
        <v>16.666666666666668</v>
      </c>
      <c r="N135" s="85">
        <f t="shared" si="17"/>
        <v>0.9970326409495549</v>
      </c>
    </row>
    <row r="136" spans="1:14" x14ac:dyDescent="0.25">
      <c r="A136" s="80" t="str">
        <f t="shared" si="22"/>
        <v>Medellín</v>
      </c>
      <c r="B136" s="80" t="str">
        <f t="shared" si="23"/>
        <v>Penal</v>
      </c>
      <c r="C136" s="81" t="s">
        <v>1029</v>
      </c>
      <c r="D136" s="82">
        <v>3</v>
      </c>
      <c r="E136" s="82">
        <v>48</v>
      </c>
      <c r="F136" s="82">
        <v>16</v>
      </c>
      <c r="G136" s="82">
        <v>39</v>
      </c>
      <c r="H136" s="82">
        <v>13</v>
      </c>
      <c r="I136" s="83">
        <v>8</v>
      </c>
      <c r="J136" s="84"/>
      <c r="K136" s="84">
        <v>15.999999999999998</v>
      </c>
      <c r="L136" s="84"/>
      <c r="M136" s="84">
        <v>13</v>
      </c>
      <c r="N136" s="85">
        <f t="shared" si="17"/>
        <v>0.8125</v>
      </c>
    </row>
    <row r="137" spans="1:14" x14ac:dyDescent="0.25">
      <c r="A137" s="80" t="str">
        <f t="shared" si="22"/>
        <v>Medellín</v>
      </c>
      <c r="B137" s="80" t="str">
        <f t="shared" si="23"/>
        <v>Penal</v>
      </c>
      <c r="C137" s="81" t="s">
        <v>1030</v>
      </c>
      <c r="D137" s="82">
        <v>6</v>
      </c>
      <c r="E137" s="82">
        <v>201</v>
      </c>
      <c r="F137" s="82">
        <v>33.5</v>
      </c>
      <c r="G137" s="82">
        <v>176</v>
      </c>
      <c r="H137" s="82">
        <v>29.333333333333332</v>
      </c>
      <c r="I137" s="83">
        <v>136</v>
      </c>
      <c r="J137" s="84">
        <v>10.666666666666666</v>
      </c>
      <c r="K137" s="84">
        <v>22.833333333333336</v>
      </c>
      <c r="L137" s="84">
        <v>11.666666666666666</v>
      </c>
      <c r="M137" s="84">
        <v>17.666666666666668</v>
      </c>
      <c r="N137" s="85">
        <f t="shared" si="17"/>
        <v>0.87562189054726369</v>
      </c>
    </row>
    <row r="138" spans="1:14" x14ac:dyDescent="0.25">
      <c r="A138" s="80" t="str">
        <f t="shared" si="22"/>
        <v>Medellín</v>
      </c>
      <c r="B138" s="80" t="str">
        <f t="shared" si="23"/>
        <v>Penal</v>
      </c>
      <c r="C138" s="81" t="s">
        <v>1113</v>
      </c>
      <c r="D138" s="126" t="s">
        <v>204</v>
      </c>
      <c r="E138" s="126" t="s">
        <v>204</v>
      </c>
      <c r="F138" s="126" t="s">
        <v>204</v>
      </c>
      <c r="G138" s="126" t="s">
        <v>204</v>
      </c>
      <c r="H138" s="126" t="s">
        <v>204</v>
      </c>
      <c r="I138" s="126" t="s">
        <v>204</v>
      </c>
      <c r="J138" s="126" t="s">
        <v>204</v>
      </c>
      <c r="K138" s="126" t="s">
        <v>204</v>
      </c>
      <c r="L138" s="126" t="s">
        <v>204</v>
      </c>
      <c r="M138" s="126" t="s">
        <v>204</v>
      </c>
      <c r="N138" s="126" t="s">
        <v>204</v>
      </c>
    </row>
    <row r="139" spans="1:14" x14ac:dyDescent="0.25">
      <c r="A139" s="80" t="str">
        <f t="shared" si="22"/>
        <v>Medellín</v>
      </c>
      <c r="B139" s="80" t="str">
        <f t="shared" si="23"/>
        <v>Penal</v>
      </c>
      <c r="C139" s="81" t="s">
        <v>1114</v>
      </c>
      <c r="D139" s="126" t="s">
        <v>204</v>
      </c>
      <c r="E139" s="126" t="s">
        <v>204</v>
      </c>
      <c r="F139" s="126" t="s">
        <v>204</v>
      </c>
      <c r="G139" s="126" t="s">
        <v>204</v>
      </c>
      <c r="H139" s="126" t="s">
        <v>204</v>
      </c>
      <c r="I139" s="126" t="s">
        <v>204</v>
      </c>
      <c r="J139" s="126" t="s">
        <v>204</v>
      </c>
      <c r="K139" s="126" t="s">
        <v>204</v>
      </c>
      <c r="L139" s="126" t="s">
        <v>204</v>
      </c>
      <c r="M139" s="126" t="s">
        <v>204</v>
      </c>
      <c r="N139" s="126" t="s">
        <v>204</v>
      </c>
    </row>
    <row r="140" spans="1:14" x14ac:dyDescent="0.25">
      <c r="A140" s="80" t="str">
        <f t="shared" si="22"/>
        <v>Medellín</v>
      </c>
      <c r="B140" s="80" t="str">
        <f t="shared" si="23"/>
        <v>Penal</v>
      </c>
      <c r="C140" s="81" t="s">
        <v>1031</v>
      </c>
      <c r="D140" s="82">
        <v>3</v>
      </c>
      <c r="E140" s="82">
        <v>153</v>
      </c>
      <c r="F140" s="82">
        <v>51</v>
      </c>
      <c r="G140" s="82">
        <v>146</v>
      </c>
      <c r="H140" s="82">
        <v>48.666666666666664</v>
      </c>
      <c r="I140" s="83">
        <v>93</v>
      </c>
      <c r="J140" s="84">
        <v>51.000000000000007</v>
      </c>
      <c r="K140" s="84">
        <v>0</v>
      </c>
      <c r="L140" s="84">
        <v>48.666666666666671</v>
      </c>
      <c r="M140" s="84">
        <v>0</v>
      </c>
      <c r="N140" s="85">
        <f t="shared" si="17"/>
        <v>0.95424836601307195</v>
      </c>
    </row>
    <row r="141" spans="1:14" x14ac:dyDescent="0.25">
      <c r="A141" s="80" t="str">
        <f t="shared" si="22"/>
        <v>Medellín</v>
      </c>
      <c r="B141" s="80" t="str">
        <f t="shared" si="23"/>
        <v>Penal</v>
      </c>
      <c r="C141" s="81" t="s">
        <v>1032</v>
      </c>
      <c r="D141" s="82">
        <v>3</v>
      </c>
      <c r="E141" s="82">
        <v>294</v>
      </c>
      <c r="F141" s="82">
        <v>98</v>
      </c>
      <c r="G141" s="82">
        <v>268</v>
      </c>
      <c r="H141" s="82">
        <v>89.333333333333329</v>
      </c>
      <c r="I141" s="83">
        <v>126</v>
      </c>
      <c r="J141" s="84">
        <v>59</v>
      </c>
      <c r="K141" s="84">
        <v>39</v>
      </c>
      <c r="L141" s="84">
        <v>55.000000000000007</v>
      </c>
      <c r="M141" s="84">
        <v>34.333333333333336</v>
      </c>
      <c r="N141" s="85">
        <f t="shared" si="17"/>
        <v>0.91156462585034015</v>
      </c>
    </row>
    <row r="142" spans="1:14" x14ac:dyDescent="0.25">
      <c r="A142" s="80" t="str">
        <f t="shared" si="22"/>
        <v>Medellín</v>
      </c>
      <c r="B142" s="80" t="str">
        <f t="shared" si="23"/>
        <v>Penal</v>
      </c>
      <c r="C142" s="81" t="s">
        <v>1033</v>
      </c>
      <c r="D142" s="82">
        <v>3</v>
      </c>
      <c r="E142" s="82">
        <v>314</v>
      </c>
      <c r="F142" s="82">
        <v>104.66666666666667</v>
      </c>
      <c r="G142" s="82">
        <v>293</v>
      </c>
      <c r="H142" s="82">
        <v>97.666666666666671</v>
      </c>
      <c r="I142" s="83">
        <v>260</v>
      </c>
      <c r="J142" s="84">
        <v>83</v>
      </c>
      <c r="K142" s="84">
        <v>21.666666666666664</v>
      </c>
      <c r="L142" s="84">
        <v>79.333333333333329</v>
      </c>
      <c r="M142" s="84">
        <v>18.333333333333336</v>
      </c>
      <c r="N142" s="85">
        <f t="shared" si="17"/>
        <v>0.93312101910828027</v>
      </c>
    </row>
    <row r="143" spans="1:14" x14ac:dyDescent="0.25">
      <c r="A143" s="80" t="str">
        <f t="shared" si="22"/>
        <v>Medellín</v>
      </c>
      <c r="B143" s="80" t="str">
        <f t="shared" si="23"/>
        <v>Penal</v>
      </c>
      <c r="C143" s="81" t="s">
        <v>1034</v>
      </c>
      <c r="D143" s="82">
        <v>6</v>
      </c>
      <c r="E143" s="82">
        <v>194</v>
      </c>
      <c r="F143" s="82">
        <v>32.333333333333336</v>
      </c>
      <c r="G143" s="82">
        <v>177</v>
      </c>
      <c r="H143" s="82">
        <v>29.5</v>
      </c>
      <c r="I143" s="83">
        <v>25</v>
      </c>
      <c r="J143" s="84">
        <v>25</v>
      </c>
      <c r="K143" s="84">
        <v>7.333333333333333</v>
      </c>
      <c r="L143" s="84">
        <v>22.833333333333336</v>
      </c>
      <c r="M143" s="84">
        <v>6.6666666666666661</v>
      </c>
      <c r="N143" s="85">
        <f t="shared" si="17"/>
        <v>0.91237113402061853</v>
      </c>
    </row>
    <row r="144" spans="1:14" x14ac:dyDescent="0.25">
      <c r="A144" s="80" t="str">
        <f t="shared" si="22"/>
        <v>Medellín</v>
      </c>
      <c r="B144" s="80" t="str">
        <f t="shared" si="23"/>
        <v>Penal</v>
      </c>
      <c r="C144" s="81" t="s">
        <v>1035</v>
      </c>
      <c r="D144" s="82">
        <v>6</v>
      </c>
      <c r="E144" s="82">
        <v>187</v>
      </c>
      <c r="F144" s="82">
        <v>31.166666666666668</v>
      </c>
      <c r="G144" s="82">
        <v>170</v>
      </c>
      <c r="H144" s="82">
        <v>28.333333333333332</v>
      </c>
      <c r="I144" s="83">
        <v>14</v>
      </c>
      <c r="J144" s="84">
        <v>23.666666666666668</v>
      </c>
      <c r="K144" s="84">
        <v>7.5</v>
      </c>
      <c r="L144" s="84">
        <v>22.333333333333336</v>
      </c>
      <c r="M144" s="84">
        <v>6</v>
      </c>
      <c r="N144" s="85">
        <f t="shared" si="17"/>
        <v>0.90909090909090906</v>
      </c>
    </row>
    <row r="145" spans="1:14" x14ac:dyDescent="0.25">
      <c r="A145" s="80" t="str">
        <f t="shared" si="22"/>
        <v>Medellín</v>
      </c>
      <c r="B145" s="80" t="str">
        <f t="shared" si="23"/>
        <v>Penal</v>
      </c>
      <c r="C145" s="81" t="s">
        <v>1115</v>
      </c>
      <c r="D145" s="126" t="s">
        <v>204</v>
      </c>
      <c r="E145" s="126" t="s">
        <v>204</v>
      </c>
      <c r="F145" s="126" t="s">
        <v>204</v>
      </c>
      <c r="G145" s="126" t="s">
        <v>204</v>
      </c>
      <c r="H145" s="126" t="s">
        <v>204</v>
      </c>
      <c r="I145" s="126" t="s">
        <v>204</v>
      </c>
      <c r="J145" s="126" t="s">
        <v>204</v>
      </c>
      <c r="K145" s="126" t="s">
        <v>204</v>
      </c>
      <c r="L145" s="126" t="s">
        <v>204</v>
      </c>
      <c r="M145" s="126" t="s">
        <v>204</v>
      </c>
      <c r="N145" s="126" t="s">
        <v>204</v>
      </c>
    </row>
    <row r="146" spans="1:14" x14ac:dyDescent="0.25">
      <c r="A146" s="80" t="str">
        <f t="shared" si="22"/>
        <v>Medellín</v>
      </c>
      <c r="B146" s="80" t="str">
        <f t="shared" si="23"/>
        <v>Penal</v>
      </c>
      <c r="C146" s="81" t="s">
        <v>1116</v>
      </c>
      <c r="D146" s="126" t="s">
        <v>204</v>
      </c>
      <c r="E146" s="126" t="s">
        <v>204</v>
      </c>
      <c r="F146" s="126" t="s">
        <v>204</v>
      </c>
      <c r="G146" s="126" t="s">
        <v>204</v>
      </c>
      <c r="H146" s="126" t="s">
        <v>204</v>
      </c>
      <c r="I146" s="126" t="s">
        <v>204</v>
      </c>
      <c r="J146" s="126" t="s">
        <v>204</v>
      </c>
      <c r="K146" s="126" t="s">
        <v>204</v>
      </c>
      <c r="L146" s="126" t="s">
        <v>204</v>
      </c>
      <c r="M146" s="126" t="s">
        <v>204</v>
      </c>
      <c r="N146" s="126" t="s">
        <v>204</v>
      </c>
    </row>
    <row r="147" spans="1:14" x14ac:dyDescent="0.25">
      <c r="A147" s="86" t="s">
        <v>1593</v>
      </c>
      <c r="B147" s="86"/>
      <c r="C147" s="87"/>
      <c r="D147" s="88"/>
      <c r="E147" s="88"/>
      <c r="F147" s="88">
        <v>81</v>
      </c>
      <c r="G147" s="88"/>
      <c r="H147" s="88">
        <v>77</v>
      </c>
      <c r="I147" s="89"/>
      <c r="J147" s="90">
        <v>13</v>
      </c>
      <c r="K147" s="90">
        <v>17</v>
      </c>
      <c r="L147" s="90">
        <v>13</v>
      </c>
      <c r="M147" s="90">
        <v>14</v>
      </c>
      <c r="N147" s="91"/>
    </row>
    <row r="148" spans="1:14" x14ac:dyDescent="0.25">
      <c r="A148" s="92" t="s">
        <v>128</v>
      </c>
      <c r="B148" s="125"/>
      <c r="C148" s="93"/>
      <c r="D148" s="95"/>
      <c r="E148" s="95">
        <v>2900</v>
      </c>
      <c r="F148" s="95">
        <v>730.49999999999989</v>
      </c>
      <c r="G148" s="95">
        <v>2733</v>
      </c>
      <c r="H148" s="95">
        <v>691.83333333333337</v>
      </c>
      <c r="I148" s="96">
        <v>697</v>
      </c>
      <c r="J148" s="97">
        <v>576.00000000000011</v>
      </c>
      <c r="K148" s="97">
        <v>154.5</v>
      </c>
      <c r="L148" s="97">
        <v>564.50000000000023</v>
      </c>
      <c r="M148" s="97">
        <v>127.33333333333336</v>
      </c>
      <c r="N148" s="98">
        <f t="shared" si="17"/>
        <v>0.94241379310344831</v>
      </c>
    </row>
    <row r="149" spans="1:14" x14ac:dyDescent="0.25">
      <c r="A149" s="78" t="s">
        <v>359</v>
      </c>
      <c r="B149" s="78" t="s">
        <v>12</v>
      </c>
      <c r="C149" s="81" t="s">
        <v>1036</v>
      </c>
      <c r="D149" s="82">
        <v>3</v>
      </c>
      <c r="E149" s="82">
        <v>97</v>
      </c>
      <c r="F149" s="82">
        <v>32.333333333333336</v>
      </c>
      <c r="G149" s="82">
        <v>96</v>
      </c>
      <c r="H149" s="82">
        <v>32</v>
      </c>
      <c r="I149" s="83">
        <v>24</v>
      </c>
      <c r="J149" s="84">
        <v>30.333333333333329</v>
      </c>
      <c r="K149" s="84">
        <v>2</v>
      </c>
      <c r="L149" s="84">
        <v>30.333333333333329</v>
      </c>
      <c r="M149" s="84">
        <v>1.6666666666666665</v>
      </c>
      <c r="N149" s="85">
        <f t="shared" si="17"/>
        <v>0.98969072164948457</v>
      </c>
    </row>
    <row r="150" spans="1:14" x14ac:dyDescent="0.25">
      <c r="A150" s="80" t="str">
        <f t="shared" ref="A150:A151" si="24">A149</f>
        <v>Mocoa</v>
      </c>
      <c r="B150" s="80" t="str">
        <f t="shared" ref="B150:B151" si="25">B149</f>
        <v>Penal</v>
      </c>
      <c r="C150" s="81" t="s">
        <v>1037</v>
      </c>
      <c r="D150" s="82">
        <v>6</v>
      </c>
      <c r="E150" s="82">
        <v>240</v>
      </c>
      <c r="F150" s="82">
        <v>40</v>
      </c>
      <c r="G150" s="82">
        <v>232</v>
      </c>
      <c r="H150" s="82">
        <v>38.666666666666664</v>
      </c>
      <c r="I150" s="83">
        <v>27</v>
      </c>
      <c r="J150" s="84">
        <v>37.166666666666657</v>
      </c>
      <c r="K150" s="84">
        <v>2.8333333333333335</v>
      </c>
      <c r="L150" s="84">
        <v>36.666666666666671</v>
      </c>
      <c r="M150" s="84">
        <v>2</v>
      </c>
      <c r="N150" s="85">
        <f t="shared" si="17"/>
        <v>0.96666666666666667</v>
      </c>
    </row>
    <row r="151" spans="1:14" x14ac:dyDescent="0.25">
      <c r="A151" s="80" t="str">
        <f t="shared" si="24"/>
        <v>Mocoa</v>
      </c>
      <c r="B151" s="80" t="str">
        <f t="shared" si="25"/>
        <v>Penal</v>
      </c>
      <c r="C151" s="81" t="s">
        <v>1038</v>
      </c>
      <c r="D151" s="82">
        <v>6</v>
      </c>
      <c r="E151" s="82">
        <v>166</v>
      </c>
      <c r="F151" s="82">
        <v>27.666666666666668</v>
      </c>
      <c r="G151" s="82">
        <v>153</v>
      </c>
      <c r="H151" s="82">
        <v>25.5</v>
      </c>
      <c r="I151" s="83">
        <v>26</v>
      </c>
      <c r="J151" s="84">
        <v>24.5</v>
      </c>
      <c r="K151" s="84">
        <v>3.166666666666667</v>
      </c>
      <c r="L151" s="84">
        <v>23</v>
      </c>
      <c r="M151" s="84">
        <v>2.5</v>
      </c>
      <c r="N151" s="85">
        <f t="shared" si="17"/>
        <v>0.92168674698795183</v>
      </c>
    </row>
    <row r="152" spans="1:14" x14ac:dyDescent="0.25">
      <c r="A152" s="86" t="s">
        <v>1593</v>
      </c>
      <c r="B152" s="86"/>
      <c r="C152" s="87"/>
      <c r="D152" s="88"/>
      <c r="E152" s="88"/>
      <c r="F152" s="88">
        <v>33</v>
      </c>
      <c r="G152" s="88"/>
      <c r="H152" s="88">
        <v>32</v>
      </c>
      <c r="I152" s="89"/>
      <c r="J152" s="90">
        <v>31</v>
      </c>
      <c r="K152" s="90">
        <v>3</v>
      </c>
      <c r="L152" s="90">
        <v>30</v>
      </c>
      <c r="M152" s="90">
        <v>2</v>
      </c>
      <c r="N152" s="91"/>
    </row>
    <row r="153" spans="1:14" x14ac:dyDescent="0.25">
      <c r="A153" s="92" t="s">
        <v>362</v>
      </c>
      <c r="B153" s="125"/>
      <c r="C153" s="93"/>
      <c r="D153" s="95"/>
      <c r="E153" s="95">
        <v>503</v>
      </c>
      <c r="F153" s="95">
        <v>100.00000000000001</v>
      </c>
      <c r="G153" s="95">
        <v>481</v>
      </c>
      <c r="H153" s="95">
        <v>96.166666666666657</v>
      </c>
      <c r="I153" s="96">
        <v>77</v>
      </c>
      <c r="J153" s="97">
        <v>91.999999999999986</v>
      </c>
      <c r="K153" s="97">
        <v>8</v>
      </c>
      <c r="L153" s="97">
        <v>90</v>
      </c>
      <c r="M153" s="97">
        <v>6.1666666666666661</v>
      </c>
      <c r="N153" s="98">
        <f t="shared" si="17"/>
        <v>0.9562624254473161</v>
      </c>
    </row>
    <row r="154" spans="1:14" x14ac:dyDescent="0.25">
      <c r="A154" s="78" t="s">
        <v>129</v>
      </c>
      <c r="B154" s="78" t="s">
        <v>12</v>
      </c>
      <c r="C154" s="81" t="s">
        <v>1039</v>
      </c>
      <c r="D154" s="82">
        <v>6</v>
      </c>
      <c r="E154" s="82">
        <v>559</v>
      </c>
      <c r="F154" s="82">
        <v>93.166666666666671</v>
      </c>
      <c r="G154" s="82">
        <v>489</v>
      </c>
      <c r="H154" s="82">
        <v>81.5</v>
      </c>
      <c r="I154" s="83">
        <v>201</v>
      </c>
      <c r="J154" s="84">
        <v>65.333333333333329</v>
      </c>
      <c r="K154" s="84">
        <v>27.833333333333336</v>
      </c>
      <c r="L154" s="84">
        <v>54.333333333333343</v>
      </c>
      <c r="M154" s="84">
        <v>27.166666666666664</v>
      </c>
      <c r="N154" s="85">
        <f t="shared" si="17"/>
        <v>0.87477638640429334</v>
      </c>
    </row>
    <row r="155" spans="1:14" x14ac:dyDescent="0.25">
      <c r="A155" s="80" t="str">
        <f t="shared" ref="A155:A157" si="26">A154</f>
        <v>Montería</v>
      </c>
      <c r="B155" s="80" t="str">
        <f t="shared" ref="B155:B157" si="27">B154</f>
        <v>Penal</v>
      </c>
      <c r="C155" s="81" t="s">
        <v>1040</v>
      </c>
      <c r="D155" s="82">
        <v>6</v>
      </c>
      <c r="E155" s="82">
        <v>580</v>
      </c>
      <c r="F155" s="82">
        <v>96.666666666666671</v>
      </c>
      <c r="G155" s="82">
        <v>517</v>
      </c>
      <c r="H155" s="82">
        <v>86.166666666666671</v>
      </c>
      <c r="I155" s="83">
        <v>241</v>
      </c>
      <c r="J155" s="84">
        <v>70</v>
      </c>
      <c r="K155" s="84">
        <v>26.666666666666664</v>
      </c>
      <c r="L155" s="84">
        <v>61.166666666666664</v>
      </c>
      <c r="M155" s="84">
        <v>25</v>
      </c>
      <c r="N155" s="85">
        <f t="shared" si="17"/>
        <v>0.89137931034482754</v>
      </c>
    </row>
    <row r="156" spans="1:14" x14ac:dyDescent="0.25">
      <c r="A156" s="80" t="str">
        <f t="shared" si="26"/>
        <v>Montería</v>
      </c>
      <c r="B156" s="80" t="str">
        <f t="shared" si="27"/>
        <v>Penal</v>
      </c>
      <c r="C156" s="81" t="s">
        <v>1041</v>
      </c>
      <c r="D156" s="82">
        <v>6</v>
      </c>
      <c r="E156" s="82">
        <v>458</v>
      </c>
      <c r="F156" s="82">
        <v>76.333333333333329</v>
      </c>
      <c r="G156" s="82">
        <v>324</v>
      </c>
      <c r="H156" s="82">
        <v>54</v>
      </c>
      <c r="I156" s="83">
        <v>145</v>
      </c>
      <c r="J156" s="84">
        <v>63.666666666666686</v>
      </c>
      <c r="K156" s="84">
        <v>12.666666666666668</v>
      </c>
      <c r="L156" s="84">
        <v>42.999999999999993</v>
      </c>
      <c r="M156" s="84">
        <v>11</v>
      </c>
      <c r="N156" s="85">
        <f t="shared" si="17"/>
        <v>0.70742358078602618</v>
      </c>
    </row>
    <row r="157" spans="1:14" x14ac:dyDescent="0.25">
      <c r="A157" s="80" t="str">
        <f t="shared" si="26"/>
        <v>Montería</v>
      </c>
      <c r="B157" s="80" t="str">
        <f t="shared" si="27"/>
        <v>Penal</v>
      </c>
      <c r="C157" s="81" t="s">
        <v>1042</v>
      </c>
      <c r="D157" s="82">
        <v>6</v>
      </c>
      <c r="E157" s="82">
        <v>491</v>
      </c>
      <c r="F157" s="82">
        <v>81.833333333333329</v>
      </c>
      <c r="G157" s="82">
        <v>482</v>
      </c>
      <c r="H157" s="82">
        <v>80.333333333333329</v>
      </c>
      <c r="I157" s="83">
        <v>117</v>
      </c>
      <c r="J157" s="84">
        <v>51.833333333333343</v>
      </c>
      <c r="K157" s="84">
        <v>30</v>
      </c>
      <c r="L157" s="84">
        <v>51.500000000000014</v>
      </c>
      <c r="M157" s="84">
        <v>28.833333333333332</v>
      </c>
      <c r="N157" s="85">
        <f t="shared" si="17"/>
        <v>0.98167006109979638</v>
      </c>
    </row>
    <row r="158" spans="1:14" x14ac:dyDescent="0.25">
      <c r="A158" s="86" t="s">
        <v>1593</v>
      </c>
      <c r="B158" s="86"/>
      <c r="C158" s="87"/>
      <c r="D158" s="88"/>
      <c r="E158" s="88"/>
      <c r="F158" s="88">
        <v>87</v>
      </c>
      <c r="G158" s="88"/>
      <c r="H158" s="88">
        <v>76</v>
      </c>
      <c r="I158" s="89"/>
      <c r="J158" s="90">
        <v>63</v>
      </c>
      <c r="K158" s="90">
        <v>24</v>
      </c>
      <c r="L158" s="90">
        <v>53</v>
      </c>
      <c r="M158" s="90">
        <v>23</v>
      </c>
      <c r="N158" s="91"/>
    </row>
    <row r="159" spans="1:14" x14ac:dyDescent="0.25">
      <c r="A159" s="92" t="s">
        <v>133</v>
      </c>
      <c r="B159" s="125"/>
      <c r="C159" s="93"/>
      <c r="D159" s="95"/>
      <c r="E159" s="95">
        <v>2088</v>
      </c>
      <c r="F159" s="95">
        <v>348</v>
      </c>
      <c r="G159" s="95">
        <v>1812</v>
      </c>
      <c r="H159" s="95">
        <v>302</v>
      </c>
      <c r="I159" s="96">
        <v>704</v>
      </c>
      <c r="J159" s="97">
        <v>250.83333333333334</v>
      </c>
      <c r="K159" s="97">
        <v>97.166666666666671</v>
      </c>
      <c r="L159" s="97">
        <v>210</v>
      </c>
      <c r="M159" s="97">
        <v>92</v>
      </c>
      <c r="N159" s="98">
        <f t="shared" si="17"/>
        <v>0.86781609195402298</v>
      </c>
    </row>
    <row r="160" spans="1:14" x14ac:dyDescent="0.25">
      <c r="A160" s="78" t="s">
        <v>134</v>
      </c>
      <c r="B160" s="78" t="s">
        <v>12</v>
      </c>
      <c r="C160" s="81" t="s">
        <v>1043</v>
      </c>
      <c r="D160" s="82">
        <v>6</v>
      </c>
      <c r="E160" s="82">
        <v>265</v>
      </c>
      <c r="F160" s="82">
        <v>44.166666666666664</v>
      </c>
      <c r="G160" s="82">
        <v>130</v>
      </c>
      <c r="H160" s="82">
        <v>21.666666666666668</v>
      </c>
      <c r="I160" s="83">
        <v>588</v>
      </c>
      <c r="J160" s="84">
        <v>29.5</v>
      </c>
      <c r="K160" s="84">
        <v>14.666666666666666</v>
      </c>
      <c r="L160" s="84">
        <v>9.5</v>
      </c>
      <c r="M160" s="84">
        <v>12.166666666666664</v>
      </c>
      <c r="N160" s="85">
        <f t="shared" si="17"/>
        <v>0.49056603773584906</v>
      </c>
    </row>
    <row r="161" spans="1:14" x14ac:dyDescent="0.25">
      <c r="A161" s="80" t="str">
        <f t="shared" ref="A161:A167" si="28">A160</f>
        <v>Neiva</v>
      </c>
      <c r="B161" s="80" t="str">
        <f t="shared" ref="B161:B167" si="29">B160</f>
        <v>Penal</v>
      </c>
      <c r="C161" s="81" t="s">
        <v>1044</v>
      </c>
      <c r="D161" s="82">
        <v>6</v>
      </c>
      <c r="E161" s="82">
        <v>353</v>
      </c>
      <c r="F161" s="82">
        <v>58.833333333333336</v>
      </c>
      <c r="G161" s="82">
        <v>355</v>
      </c>
      <c r="H161" s="82">
        <v>59.166666666666664</v>
      </c>
      <c r="I161" s="83">
        <v>56</v>
      </c>
      <c r="J161" s="84">
        <v>47.333333333333343</v>
      </c>
      <c r="K161" s="84">
        <v>11.5</v>
      </c>
      <c r="L161" s="84">
        <v>49.833333333333336</v>
      </c>
      <c r="M161" s="84">
        <v>9.3333333333333339</v>
      </c>
      <c r="N161" s="85">
        <f t="shared" si="17"/>
        <v>1.0056657223796035</v>
      </c>
    </row>
    <row r="162" spans="1:14" x14ac:dyDescent="0.25">
      <c r="A162" s="80" t="str">
        <f t="shared" si="28"/>
        <v>Neiva</v>
      </c>
      <c r="B162" s="80" t="str">
        <f t="shared" si="29"/>
        <v>Penal</v>
      </c>
      <c r="C162" s="81" t="s">
        <v>1045</v>
      </c>
      <c r="D162" s="82">
        <v>6</v>
      </c>
      <c r="E162" s="82">
        <v>340</v>
      </c>
      <c r="F162" s="82">
        <v>56.666666666666664</v>
      </c>
      <c r="G162" s="82">
        <v>94</v>
      </c>
      <c r="H162" s="82">
        <v>15.666666666666666</v>
      </c>
      <c r="I162" s="83">
        <v>42</v>
      </c>
      <c r="J162" s="84">
        <v>48.499999999999993</v>
      </c>
      <c r="K162" s="84">
        <v>8.1666666666666661</v>
      </c>
      <c r="L162" s="84">
        <v>5.666666666666667</v>
      </c>
      <c r="M162" s="84">
        <v>10</v>
      </c>
      <c r="N162" s="85">
        <f t="shared" si="17"/>
        <v>0.27647058823529413</v>
      </c>
    </row>
    <row r="163" spans="1:14" x14ac:dyDescent="0.25">
      <c r="A163" s="80" t="str">
        <f t="shared" si="28"/>
        <v>Neiva</v>
      </c>
      <c r="B163" s="80" t="str">
        <f t="shared" si="29"/>
        <v>Penal</v>
      </c>
      <c r="C163" s="81" t="s">
        <v>1046</v>
      </c>
      <c r="D163" s="82">
        <v>6</v>
      </c>
      <c r="E163" s="82">
        <v>235</v>
      </c>
      <c r="F163" s="82">
        <v>39.166666666666664</v>
      </c>
      <c r="G163" s="82">
        <v>218</v>
      </c>
      <c r="H163" s="82">
        <v>36.333333333333336</v>
      </c>
      <c r="I163" s="83">
        <v>42</v>
      </c>
      <c r="J163" s="84">
        <v>35.166666666666671</v>
      </c>
      <c r="K163" s="84">
        <v>4</v>
      </c>
      <c r="L163" s="84">
        <v>32.666666666666671</v>
      </c>
      <c r="M163" s="84">
        <v>3.666666666666667</v>
      </c>
      <c r="N163" s="85">
        <f t="shared" si="17"/>
        <v>0.92765957446808511</v>
      </c>
    </row>
    <row r="164" spans="1:14" x14ac:dyDescent="0.25">
      <c r="A164" s="80" t="str">
        <f t="shared" si="28"/>
        <v>Neiva</v>
      </c>
      <c r="B164" s="80" t="str">
        <f t="shared" si="29"/>
        <v>Penal</v>
      </c>
      <c r="C164" s="81" t="s">
        <v>1047</v>
      </c>
      <c r="D164" s="82">
        <v>6</v>
      </c>
      <c r="E164" s="82">
        <v>199</v>
      </c>
      <c r="F164" s="82">
        <v>33.166666666666664</v>
      </c>
      <c r="G164" s="82">
        <v>196</v>
      </c>
      <c r="H164" s="82">
        <v>32.666666666666664</v>
      </c>
      <c r="I164" s="83">
        <v>71</v>
      </c>
      <c r="J164" s="84">
        <v>29</v>
      </c>
      <c r="K164" s="84">
        <v>4.166666666666667</v>
      </c>
      <c r="L164" s="84">
        <v>28.833333333333336</v>
      </c>
      <c r="M164" s="84">
        <v>3.833333333333333</v>
      </c>
      <c r="N164" s="85">
        <f t="shared" si="17"/>
        <v>0.98492462311557794</v>
      </c>
    </row>
    <row r="165" spans="1:14" x14ac:dyDescent="0.25">
      <c r="A165" s="80" t="str">
        <f t="shared" si="28"/>
        <v>Neiva</v>
      </c>
      <c r="B165" s="80" t="str">
        <f t="shared" si="29"/>
        <v>Penal</v>
      </c>
      <c r="C165" s="81" t="s">
        <v>1048</v>
      </c>
      <c r="D165" s="82">
        <v>6</v>
      </c>
      <c r="E165" s="82">
        <v>639</v>
      </c>
      <c r="F165" s="82">
        <v>106.5</v>
      </c>
      <c r="G165" s="82">
        <v>520</v>
      </c>
      <c r="H165" s="82">
        <v>86.666666666666671</v>
      </c>
      <c r="I165" s="83">
        <v>364</v>
      </c>
      <c r="J165" s="84">
        <v>95.5</v>
      </c>
      <c r="K165" s="84">
        <v>11</v>
      </c>
      <c r="L165" s="84">
        <v>74.166666666666671</v>
      </c>
      <c r="M165" s="84">
        <v>12.5</v>
      </c>
      <c r="N165" s="85">
        <f t="shared" si="17"/>
        <v>0.81377151799687009</v>
      </c>
    </row>
    <row r="166" spans="1:14" x14ac:dyDescent="0.25">
      <c r="A166" s="80" t="str">
        <f t="shared" si="28"/>
        <v>Neiva</v>
      </c>
      <c r="B166" s="80" t="str">
        <f t="shared" si="29"/>
        <v>Penal</v>
      </c>
      <c r="C166" s="81" t="s">
        <v>1049</v>
      </c>
      <c r="D166" s="82">
        <v>6</v>
      </c>
      <c r="E166" s="82">
        <v>609</v>
      </c>
      <c r="F166" s="82">
        <v>101.5</v>
      </c>
      <c r="G166" s="82">
        <v>189</v>
      </c>
      <c r="H166" s="82">
        <v>31.5</v>
      </c>
      <c r="I166" s="83">
        <v>219</v>
      </c>
      <c r="J166" s="84">
        <v>92.000000000000028</v>
      </c>
      <c r="K166" s="84">
        <v>9.5</v>
      </c>
      <c r="L166" s="84">
        <v>21.666666666666671</v>
      </c>
      <c r="M166" s="84">
        <v>9.8333333333333339</v>
      </c>
      <c r="N166" s="85">
        <f t="shared" si="17"/>
        <v>0.31034482758620691</v>
      </c>
    </row>
    <row r="167" spans="1:14" x14ac:dyDescent="0.25">
      <c r="A167" s="80" t="str">
        <f t="shared" si="28"/>
        <v>Neiva</v>
      </c>
      <c r="B167" s="80" t="str">
        <f t="shared" si="29"/>
        <v>Penal</v>
      </c>
      <c r="C167" s="81" t="s">
        <v>1050</v>
      </c>
      <c r="D167" s="82">
        <v>6</v>
      </c>
      <c r="E167" s="82">
        <v>604</v>
      </c>
      <c r="F167" s="82">
        <v>100.66666666666667</v>
      </c>
      <c r="G167" s="82">
        <v>564</v>
      </c>
      <c r="H167" s="82">
        <v>94</v>
      </c>
      <c r="I167" s="83">
        <v>53</v>
      </c>
      <c r="J167" s="84">
        <v>90.000000000000028</v>
      </c>
      <c r="K167" s="84">
        <v>10.666666666666666</v>
      </c>
      <c r="L167" s="84">
        <v>84.666666666666686</v>
      </c>
      <c r="M167" s="84">
        <v>9.3333333333333339</v>
      </c>
      <c r="N167" s="85">
        <f t="shared" si="17"/>
        <v>0.93377483443708609</v>
      </c>
    </row>
    <row r="168" spans="1:14" x14ac:dyDescent="0.25">
      <c r="A168" s="86" t="s">
        <v>1593</v>
      </c>
      <c r="B168" s="86"/>
      <c r="C168" s="87"/>
      <c r="D168" s="88"/>
      <c r="E168" s="88"/>
      <c r="F168" s="88">
        <v>68</v>
      </c>
      <c r="G168" s="88"/>
      <c r="H168" s="88">
        <v>47</v>
      </c>
      <c r="I168" s="89"/>
      <c r="J168" s="90">
        <v>58</v>
      </c>
      <c r="K168" s="90">
        <v>9</v>
      </c>
      <c r="L168" s="90">
        <v>38</v>
      </c>
      <c r="M168" s="90">
        <v>9</v>
      </c>
      <c r="N168" s="91"/>
    </row>
    <row r="169" spans="1:14" x14ac:dyDescent="0.25">
      <c r="A169" s="92" t="s">
        <v>139</v>
      </c>
      <c r="B169" s="125"/>
      <c r="C169" s="93"/>
      <c r="D169" s="95"/>
      <c r="E169" s="95">
        <v>3244</v>
      </c>
      <c r="F169" s="95">
        <v>540.66666666666663</v>
      </c>
      <c r="G169" s="95">
        <v>2266</v>
      </c>
      <c r="H169" s="95">
        <v>377.66666666666669</v>
      </c>
      <c r="I169" s="96">
        <v>1435</v>
      </c>
      <c r="J169" s="97">
        <v>467</v>
      </c>
      <c r="K169" s="97">
        <v>73.666666666666657</v>
      </c>
      <c r="L169" s="97">
        <v>307.00000000000006</v>
      </c>
      <c r="M169" s="97">
        <v>70.666666666666671</v>
      </c>
      <c r="N169" s="98">
        <f t="shared" si="17"/>
        <v>0.6985203452527744</v>
      </c>
    </row>
    <row r="170" spans="1:14" x14ac:dyDescent="0.25">
      <c r="A170" s="78" t="s">
        <v>373</v>
      </c>
      <c r="B170" s="78" t="s">
        <v>12</v>
      </c>
      <c r="C170" s="81" t="s">
        <v>1051</v>
      </c>
      <c r="D170" s="82">
        <v>6</v>
      </c>
      <c r="E170" s="82">
        <v>311</v>
      </c>
      <c r="F170" s="82">
        <v>51.833333333333336</v>
      </c>
      <c r="G170" s="82">
        <v>279</v>
      </c>
      <c r="H170" s="82">
        <v>46.5</v>
      </c>
      <c r="I170" s="83">
        <v>80</v>
      </c>
      <c r="J170" s="84">
        <v>44</v>
      </c>
      <c r="K170" s="84">
        <v>7.8333333333333339</v>
      </c>
      <c r="L170" s="84">
        <v>40.333333333333329</v>
      </c>
      <c r="M170" s="84">
        <v>6.1666666666666661</v>
      </c>
      <c r="N170" s="85">
        <f t="shared" si="17"/>
        <v>0.89710610932475887</v>
      </c>
    </row>
    <row r="171" spans="1:14" x14ac:dyDescent="0.25">
      <c r="A171" s="80" t="str">
        <f>A170</f>
        <v>Pamplona</v>
      </c>
      <c r="B171" s="80" t="str">
        <f t="shared" ref="B171" si="30">B170</f>
        <v>Penal</v>
      </c>
      <c r="C171" s="81" t="s">
        <v>1052</v>
      </c>
      <c r="D171" s="82">
        <v>6</v>
      </c>
      <c r="E171" s="82">
        <v>336</v>
      </c>
      <c r="F171" s="82">
        <v>56</v>
      </c>
      <c r="G171" s="82">
        <v>310</v>
      </c>
      <c r="H171" s="82">
        <v>51.666666666666664</v>
      </c>
      <c r="I171" s="83">
        <v>68</v>
      </c>
      <c r="J171" s="84">
        <v>47.833333333333343</v>
      </c>
      <c r="K171" s="84">
        <v>8.1666666666666661</v>
      </c>
      <c r="L171" s="84">
        <v>46.000000000000014</v>
      </c>
      <c r="M171" s="84">
        <v>5.6666666666666661</v>
      </c>
      <c r="N171" s="85">
        <f t="shared" si="17"/>
        <v>0.92261904761904767</v>
      </c>
    </row>
    <row r="172" spans="1:14" x14ac:dyDescent="0.25">
      <c r="A172" s="86" t="s">
        <v>1593</v>
      </c>
      <c r="B172" s="86"/>
      <c r="C172" s="87"/>
      <c r="D172" s="88"/>
      <c r="E172" s="88"/>
      <c r="F172" s="88">
        <v>54</v>
      </c>
      <c r="G172" s="88"/>
      <c r="H172" s="88">
        <v>49</v>
      </c>
      <c r="I172" s="89"/>
      <c r="J172" s="90">
        <v>46</v>
      </c>
      <c r="K172" s="90">
        <v>8</v>
      </c>
      <c r="L172" s="90">
        <v>43</v>
      </c>
      <c r="M172" s="90">
        <v>6</v>
      </c>
      <c r="N172" s="91"/>
    </row>
    <row r="173" spans="1:14" x14ac:dyDescent="0.25">
      <c r="A173" s="92" t="s">
        <v>375</v>
      </c>
      <c r="B173" s="125"/>
      <c r="C173" s="93"/>
      <c r="D173" s="95"/>
      <c r="E173" s="95">
        <v>647</v>
      </c>
      <c r="F173" s="95">
        <v>107.83333333333334</v>
      </c>
      <c r="G173" s="95">
        <v>589</v>
      </c>
      <c r="H173" s="95">
        <v>98.166666666666657</v>
      </c>
      <c r="I173" s="96">
        <v>148</v>
      </c>
      <c r="J173" s="97">
        <v>91.833333333333343</v>
      </c>
      <c r="K173" s="97">
        <v>16</v>
      </c>
      <c r="L173" s="97">
        <v>86.333333333333343</v>
      </c>
      <c r="M173" s="97">
        <v>11.833333333333332</v>
      </c>
      <c r="N173" s="98">
        <f t="shared" si="17"/>
        <v>0.91035548686244205</v>
      </c>
    </row>
    <row r="174" spans="1:14" x14ac:dyDescent="0.25">
      <c r="A174" s="78" t="s">
        <v>140</v>
      </c>
      <c r="B174" s="78" t="s">
        <v>12</v>
      </c>
      <c r="C174" s="81" t="s">
        <v>1053</v>
      </c>
      <c r="D174" s="82">
        <v>6</v>
      </c>
      <c r="E174" s="82">
        <v>171</v>
      </c>
      <c r="F174" s="82">
        <v>28.5</v>
      </c>
      <c r="G174" s="82">
        <v>132</v>
      </c>
      <c r="H174" s="82">
        <v>22</v>
      </c>
      <c r="I174" s="83">
        <v>114</v>
      </c>
      <c r="J174" s="84">
        <v>17.499999999999996</v>
      </c>
      <c r="K174" s="84">
        <v>11</v>
      </c>
      <c r="L174" s="84">
        <v>13.000000000000002</v>
      </c>
      <c r="M174" s="84">
        <v>8.9999999999999982</v>
      </c>
      <c r="N174" s="85">
        <f t="shared" si="17"/>
        <v>0.77192982456140347</v>
      </c>
    </row>
    <row r="175" spans="1:14" x14ac:dyDescent="0.25">
      <c r="A175" s="80" t="str">
        <f t="shared" ref="A175:A188" si="31">A174</f>
        <v>Pasto</v>
      </c>
      <c r="B175" s="80" t="str">
        <f t="shared" ref="B175:B188" si="32">B174</f>
        <v>Penal</v>
      </c>
      <c r="C175" s="81" t="s">
        <v>1054</v>
      </c>
      <c r="D175" s="82">
        <v>6</v>
      </c>
      <c r="E175" s="82">
        <v>184</v>
      </c>
      <c r="F175" s="82">
        <v>30.666666666666668</v>
      </c>
      <c r="G175" s="82">
        <v>110</v>
      </c>
      <c r="H175" s="82">
        <v>18.333333333333332</v>
      </c>
      <c r="I175" s="83">
        <v>288</v>
      </c>
      <c r="J175" s="84">
        <v>20.166666666666668</v>
      </c>
      <c r="K175" s="84">
        <v>10.5</v>
      </c>
      <c r="L175" s="84">
        <v>11</v>
      </c>
      <c r="M175" s="84">
        <v>7.3333333333333339</v>
      </c>
      <c r="N175" s="85">
        <f t="shared" si="17"/>
        <v>0.59782608695652173</v>
      </c>
    </row>
    <row r="176" spans="1:14" x14ac:dyDescent="0.25">
      <c r="A176" s="80" t="str">
        <f t="shared" si="31"/>
        <v>Pasto</v>
      </c>
      <c r="B176" s="80" t="str">
        <f t="shared" si="32"/>
        <v>Penal</v>
      </c>
      <c r="C176" s="81" t="s">
        <v>1055</v>
      </c>
      <c r="D176" s="82">
        <v>6</v>
      </c>
      <c r="E176" s="82">
        <v>215</v>
      </c>
      <c r="F176" s="82">
        <v>35.833333333333336</v>
      </c>
      <c r="G176" s="82">
        <v>154</v>
      </c>
      <c r="H176" s="82">
        <v>25.666666666666668</v>
      </c>
      <c r="I176" s="83">
        <v>220</v>
      </c>
      <c r="J176" s="84">
        <v>19.666666666666668</v>
      </c>
      <c r="K176" s="84">
        <v>16.166666666666668</v>
      </c>
      <c r="L176" s="84">
        <v>10.500000000000002</v>
      </c>
      <c r="M176" s="84">
        <v>15.166666666666668</v>
      </c>
      <c r="N176" s="85">
        <f t="shared" si="17"/>
        <v>0.71627906976744182</v>
      </c>
    </row>
    <row r="177" spans="1:14" x14ac:dyDescent="0.25">
      <c r="A177" s="80" t="str">
        <f t="shared" si="31"/>
        <v>Pasto</v>
      </c>
      <c r="B177" s="80" t="str">
        <f t="shared" si="32"/>
        <v>Penal</v>
      </c>
      <c r="C177" s="81" t="s">
        <v>1056</v>
      </c>
      <c r="D177" s="82">
        <v>6</v>
      </c>
      <c r="E177" s="82">
        <v>171</v>
      </c>
      <c r="F177" s="82">
        <v>28.5</v>
      </c>
      <c r="G177" s="82">
        <v>118</v>
      </c>
      <c r="H177" s="82">
        <v>19.666666666666668</v>
      </c>
      <c r="I177" s="83">
        <v>199</v>
      </c>
      <c r="J177" s="84">
        <v>19.166666666666668</v>
      </c>
      <c r="K177" s="84">
        <v>9.3333333333333339</v>
      </c>
      <c r="L177" s="84">
        <v>12.833333333333332</v>
      </c>
      <c r="M177" s="84">
        <v>6.8333333333333339</v>
      </c>
      <c r="N177" s="85">
        <f t="shared" ref="N177:N248" si="33">+G177/E177</f>
        <v>0.6900584795321637</v>
      </c>
    </row>
    <row r="178" spans="1:14" x14ac:dyDescent="0.25">
      <c r="A178" s="80" t="str">
        <f t="shared" si="31"/>
        <v>Pasto</v>
      </c>
      <c r="B178" s="80" t="str">
        <f t="shared" si="32"/>
        <v>Penal</v>
      </c>
      <c r="C178" s="81" t="s">
        <v>1057</v>
      </c>
      <c r="D178" s="82">
        <v>6</v>
      </c>
      <c r="E178" s="82">
        <v>789</v>
      </c>
      <c r="F178" s="82">
        <v>131.5</v>
      </c>
      <c r="G178" s="82">
        <v>775</v>
      </c>
      <c r="H178" s="82">
        <v>129.16666666666666</v>
      </c>
      <c r="I178" s="83">
        <v>7</v>
      </c>
      <c r="J178" s="84">
        <v>120.83333333333333</v>
      </c>
      <c r="K178" s="84">
        <v>10.666666666666666</v>
      </c>
      <c r="L178" s="84">
        <v>119.83333333333333</v>
      </c>
      <c r="M178" s="84">
        <v>9.3333333333333321</v>
      </c>
      <c r="N178" s="85">
        <f t="shared" si="33"/>
        <v>0.98225602027883396</v>
      </c>
    </row>
    <row r="179" spans="1:14" x14ac:dyDescent="0.25">
      <c r="A179" s="80" t="str">
        <f t="shared" si="31"/>
        <v>Pasto</v>
      </c>
      <c r="B179" s="80" t="str">
        <f t="shared" si="32"/>
        <v>Penal</v>
      </c>
      <c r="C179" s="81" t="s">
        <v>1058</v>
      </c>
      <c r="D179" s="82">
        <v>6</v>
      </c>
      <c r="E179" s="82">
        <v>818</v>
      </c>
      <c r="F179" s="82">
        <v>136.33333333333334</v>
      </c>
      <c r="G179" s="82">
        <v>185</v>
      </c>
      <c r="H179" s="82">
        <v>30.833333333333332</v>
      </c>
      <c r="I179" s="83">
        <v>1</v>
      </c>
      <c r="J179" s="84">
        <v>129.49999999999997</v>
      </c>
      <c r="K179" s="84">
        <v>6.8333333333333339</v>
      </c>
      <c r="L179" s="84">
        <v>24.5</v>
      </c>
      <c r="M179" s="84">
        <v>6.3333333333333339</v>
      </c>
      <c r="N179" s="85">
        <f t="shared" si="33"/>
        <v>0.22616136919315402</v>
      </c>
    </row>
    <row r="180" spans="1:14" x14ac:dyDescent="0.25">
      <c r="A180" s="80" t="str">
        <f t="shared" si="31"/>
        <v>Pasto</v>
      </c>
      <c r="B180" s="80" t="str">
        <f t="shared" si="32"/>
        <v>Penal</v>
      </c>
      <c r="C180" s="81" t="s">
        <v>1059</v>
      </c>
      <c r="D180" s="82">
        <v>6</v>
      </c>
      <c r="E180" s="82">
        <v>179</v>
      </c>
      <c r="F180" s="82">
        <v>29.833333333333332</v>
      </c>
      <c r="G180" s="82">
        <v>86</v>
      </c>
      <c r="H180" s="82">
        <v>14.333333333333334</v>
      </c>
      <c r="I180" s="83">
        <v>341</v>
      </c>
      <c r="J180" s="84">
        <v>21.166666666666668</v>
      </c>
      <c r="K180" s="84">
        <v>8.6666666666666661</v>
      </c>
      <c r="L180" s="84">
        <v>6.3333333333333339</v>
      </c>
      <c r="M180" s="84">
        <v>8.0000000000000018</v>
      </c>
      <c r="N180" s="85">
        <f t="shared" si="33"/>
        <v>0.48044692737430167</v>
      </c>
    </row>
    <row r="181" spans="1:14" x14ac:dyDescent="0.25">
      <c r="A181" s="80" t="str">
        <f t="shared" si="31"/>
        <v>Pasto</v>
      </c>
      <c r="B181" s="80" t="str">
        <f t="shared" si="32"/>
        <v>Penal</v>
      </c>
      <c r="C181" s="81" t="s">
        <v>1060</v>
      </c>
      <c r="D181" s="82">
        <v>6</v>
      </c>
      <c r="E181" s="82">
        <v>289</v>
      </c>
      <c r="F181" s="82">
        <v>48.166666666666664</v>
      </c>
      <c r="G181" s="82">
        <v>276</v>
      </c>
      <c r="H181" s="82">
        <v>46</v>
      </c>
      <c r="I181" s="83">
        <v>70</v>
      </c>
      <c r="J181" s="84">
        <v>43.333333333333329</v>
      </c>
      <c r="K181" s="84">
        <v>4.8333333333333339</v>
      </c>
      <c r="L181" s="84">
        <v>41.666666666666664</v>
      </c>
      <c r="M181" s="84">
        <v>4.3333333333333339</v>
      </c>
      <c r="N181" s="85">
        <f t="shared" si="33"/>
        <v>0.95501730103806226</v>
      </c>
    </row>
    <row r="182" spans="1:14" x14ac:dyDescent="0.25">
      <c r="A182" s="80" t="str">
        <f t="shared" si="31"/>
        <v>Pasto</v>
      </c>
      <c r="B182" s="80" t="str">
        <f t="shared" si="32"/>
        <v>Penal</v>
      </c>
      <c r="C182" s="81" t="s">
        <v>1061</v>
      </c>
      <c r="D182" s="82">
        <v>6</v>
      </c>
      <c r="E182" s="82">
        <v>242</v>
      </c>
      <c r="F182" s="82">
        <v>40.333333333333336</v>
      </c>
      <c r="G182" s="82">
        <v>221</v>
      </c>
      <c r="H182" s="82">
        <v>36.833333333333336</v>
      </c>
      <c r="I182" s="83">
        <v>49</v>
      </c>
      <c r="J182" s="84">
        <v>35.166666666666671</v>
      </c>
      <c r="K182" s="84">
        <v>5.166666666666667</v>
      </c>
      <c r="L182" s="84">
        <v>33.666666666666671</v>
      </c>
      <c r="M182" s="84">
        <v>3.1666666666666661</v>
      </c>
      <c r="N182" s="85">
        <f t="shared" si="33"/>
        <v>0.91322314049586772</v>
      </c>
    </row>
    <row r="183" spans="1:14" x14ac:dyDescent="0.25">
      <c r="A183" s="80" t="str">
        <f t="shared" si="31"/>
        <v>Pasto</v>
      </c>
      <c r="B183" s="80" t="str">
        <f t="shared" si="32"/>
        <v>Penal</v>
      </c>
      <c r="C183" s="81" t="s">
        <v>1062</v>
      </c>
      <c r="D183" s="82">
        <v>6</v>
      </c>
      <c r="E183" s="82">
        <v>240</v>
      </c>
      <c r="F183" s="82">
        <v>40</v>
      </c>
      <c r="G183" s="82">
        <v>232</v>
      </c>
      <c r="H183" s="82">
        <v>38.666666666666664</v>
      </c>
      <c r="I183" s="83">
        <v>46</v>
      </c>
      <c r="J183" s="84">
        <v>34.666666666666664</v>
      </c>
      <c r="K183" s="84">
        <v>5.3333333333333339</v>
      </c>
      <c r="L183" s="84">
        <v>33.833333333333336</v>
      </c>
      <c r="M183" s="84">
        <v>4.833333333333333</v>
      </c>
      <c r="N183" s="85">
        <f t="shared" si="33"/>
        <v>0.96666666666666667</v>
      </c>
    </row>
    <row r="184" spans="1:14" x14ac:dyDescent="0.25">
      <c r="A184" s="80" t="str">
        <f t="shared" si="31"/>
        <v>Pasto</v>
      </c>
      <c r="B184" s="80" t="str">
        <f t="shared" si="32"/>
        <v>Penal</v>
      </c>
      <c r="C184" s="81" t="s">
        <v>1063</v>
      </c>
      <c r="D184" s="82">
        <v>6</v>
      </c>
      <c r="E184" s="82">
        <v>446</v>
      </c>
      <c r="F184" s="82">
        <v>74.333333333333329</v>
      </c>
      <c r="G184" s="82">
        <v>413</v>
      </c>
      <c r="H184" s="82">
        <v>68.833333333333329</v>
      </c>
      <c r="I184" s="83">
        <v>58</v>
      </c>
      <c r="J184" s="84">
        <v>67</v>
      </c>
      <c r="K184" s="84">
        <v>7.333333333333333</v>
      </c>
      <c r="L184" s="84">
        <v>64.333333333333343</v>
      </c>
      <c r="M184" s="84">
        <v>4.5</v>
      </c>
      <c r="N184" s="85">
        <f t="shared" si="33"/>
        <v>0.92600896860986548</v>
      </c>
    </row>
    <row r="185" spans="1:14" x14ac:dyDescent="0.25">
      <c r="A185" s="80" t="str">
        <f t="shared" si="31"/>
        <v>Pasto</v>
      </c>
      <c r="B185" s="80" t="str">
        <f t="shared" si="32"/>
        <v>Penal</v>
      </c>
      <c r="C185" s="81" t="s">
        <v>1064</v>
      </c>
      <c r="D185" s="82">
        <v>6</v>
      </c>
      <c r="E185" s="82">
        <v>379</v>
      </c>
      <c r="F185" s="82">
        <v>63.166666666666664</v>
      </c>
      <c r="G185" s="82">
        <v>348</v>
      </c>
      <c r="H185" s="82">
        <v>58</v>
      </c>
      <c r="I185" s="83">
        <v>70</v>
      </c>
      <c r="J185" s="84">
        <v>57.000000000000007</v>
      </c>
      <c r="K185" s="84">
        <v>6.1666666666666661</v>
      </c>
      <c r="L185" s="84">
        <v>51.833333333333329</v>
      </c>
      <c r="M185" s="84">
        <v>6.1666666666666661</v>
      </c>
      <c r="N185" s="85">
        <f t="shared" si="33"/>
        <v>0.91820580474934033</v>
      </c>
    </row>
    <row r="186" spans="1:14" x14ac:dyDescent="0.25">
      <c r="A186" s="80" t="str">
        <f t="shared" si="31"/>
        <v>Pasto</v>
      </c>
      <c r="B186" s="80" t="str">
        <f t="shared" si="32"/>
        <v>Penal</v>
      </c>
      <c r="C186" s="81" t="s">
        <v>1065</v>
      </c>
      <c r="D186" s="82">
        <v>6</v>
      </c>
      <c r="E186" s="82">
        <v>354</v>
      </c>
      <c r="F186" s="82">
        <v>59</v>
      </c>
      <c r="G186" s="82">
        <v>330</v>
      </c>
      <c r="H186" s="82">
        <v>55</v>
      </c>
      <c r="I186" s="83">
        <v>36</v>
      </c>
      <c r="J186" s="84">
        <v>53.166666666666664</v>
      </c>
      <c r="K186" s="84">
        <v>5.833333333333333</v>
      </c>
      <c r="L186" s="84">
        <v>50.666666666666664</v>
      </c>
      <c r="M186" s="84">
        <v>4.333333333333333</v>
      </c>
      <c r="N186" s="85">
        <f t="shared" si="33"/>
        <v>0.93220338983050843</v>
      </c>
    </row>
    <row r="187" spans="1:14" x14ac:dyDescent="0.25">
      <c r="A187" s="80" t="str">
        <f t="shared" si="31"/>
        <v>Pasto</v>
      </c>
      <c r="B187" s="80" t="str">
        <f t="shared" si="32"/>
        <v>Penal</v>
      </c>
      <c r="C187" s="81" t="s">
        <v>1066</v>
      </c>
      <c r="D187" s="82">
        <v>6</v>
      </c>
      <c r="E187" s="82">
        <v>164</v>
      </c>
      <c r="F187" s="82">
        <v>27.333333333333332</v>
      </c>
      <c r="G187" s="82">
        <v>171</v>
      </c>
      <c r="H187" s="82">
        <v>28.5</v>
      </c>
      <c r="I187" s="83">
        <v>30</v>
      </c>
      <c r="J187" s="84">
        <v>27.166666666666668</v>
      </c>
      <c r="K187" s="84">
        <v>0.16666666666666666</v>
      </c>
      <c r="L187" s="84">
        <v>28.333333333333332</v>
      </c>
      <c r="M187" s="84">
        <v>0.16666666666666666</v>
      </c>
      <c r="N187" s="85">
        <f t="shared" si="33"/>
        <v>1.0426829268292683</v>
      </c>
    </row>
    <row r="188" spans="1:14" x14ac:dyDescent="0.25">
      <c r="A188" s="80" t="str">
        <f t="shared" si="31"/>
        <v>Pasto</v>
      </c>
      <c r="B188" s="80" t="str">
        <f t="shared" si="32"/>
        <v>Penal</v>
      </c>
      <c r="C188" s="81" t="s">
        <v>1067</v>
      </c>
      <c r="D188" s="82">
        <v>6</v>
      </c>
      <c r="E188" s="82">
        <v>140</v>
      </c>
      <c r="F188" s="82">
        <v>23.333333333333332</v>
      </c>
      <c r="G188" s="82">
        <v>133</v>
      </c>
      <c r="H188" s="82">
        <v>22.166666666666668</v>
      </c>
      <c r="I188" s="83">
        <v>40</v>
      </c>
      <c r="J188" s="84">
        <v>22.333333333333339</v>
      </c>
      <c r="K188" s="84">
        <v>0.99999999999999989</v>
      </c>
      <c r="L188" s="84">
        <v>21.333333333333339</v>
      </c>
      <c r="M188" s="84">
        <v>0.83333333333333326</v>
      </c>
      <c r="N188" s="85">
        <f t="shared" si="33"/>
        <v>0.95</v>
      </c>
    </row>
    <row r="189" spans="1:14" x14ac:dyDescent="0.25">
      <c r="A189" s="86" t="s">
        <v>1593</v>
      </c>
      <c r="B189" s="86"/>
      <c r="C189" s="87"/>
      <c r="D189" s="88"/>
      <c r="E189" s="88"/>
      <c r="F189" s="88">
        <v>53</v>
      </c>
      <c r="G189" s="88"/>
      <c r="H189" s="88">
        <v>41</v>
      </c>
      <c r="I189" s="89"/>
      <c r="J189" s="90">
        <v>46</v>
      </c>
      <c r="K189" s="90">
        <v>7</v>
      </c>
      <c r="L189" s="90">
        <v>35</v>
      </c>
      <c r="M189" s="90">
        <v>6</v>
      </c>
      <c r="N189" s="91"/>
    </row>
    <row r="190" spans="1:14" x14ac:dyDescent="0.25">
      <c r="A190" s="92" t="s">
        <v>145</v>
      </c>
      <c r="B190" s="125"/>
      <c r="C190" s="93"/>
      <c r="D190" s="95"/>
      <c r="E190" s="95">
        <v>4781</v>
      </c>
      <c r="F190" s="95">
        <v>796.83333333333348</v>
      </c>
      <c r="G190" s="95">
        <v>3684</v>
      </c>
      <c r="H190" s="95">
        <v>613.99999999999989</v>
      </c>
      <c r="I190" s="96">
        <v>1569</v>
      </c>
      <c r="J190" s="97">
        <v>687.83333333333326</v>
      </c>
      <c r="K190" s="97">
        <v>109</v>
      </c>
      <c r="L190" s="97">
        <v>523.66666666666663</v>
      </c>
      <c r="M190" s="97">
        <v>90.333333333333343</v>
      </c>
      <c r="N190" s="98">
        <f t="shared" si="33"/>
        <v>0.77055009412256847</v>
      </c>
    </row>
    <row r="191" spans="1:14" ht="26.25" x14ac:dyDescent="0.25">
      <c r="A191" s="78" t="s">
        <v>146</v>
      </c>
      <c r="B191" s="78" t="s">
        <v>12</v>
      </c>
      <c r="C191" s="81" t="s">
        <v>1068</v>
      </c>
      <c r="D191" s="82">
        <v>6</v>
      </c>
      <c r="E191" s="82">
        <v>786</v>
      </c>
      <c r="F191" s="82">
        <v>131</v>
      </c>
      <c r="G191" s="82">
        <v>780</v>
      </c>
      <c r="H191" s="82">
        <v>130</v>
      </c>
      <c r="I191" s="83">
        <v>104</v>
      </c>
      <c r="J191" s="84">
        <v>112.5</v>
      </c>
      <c r="K191" s="84">
        <v>18.5</v>
      </c>
      <c r="L191" s="84">
        <v>111.33333333333333</v>
      </c>
      <c r="M191" s="84">
        <v>18.666666666666668</v>
      </c>
      <c r="N191" s="85">
        <f t="shared" si="33"/>
        <v>0.99236641221374045</v>
      </c>
    </row>
    <row r="192" spans="1:14" ht="26.25" x14ac:dyDescent="0.25">
      <c r="A192" s="80" t="str">
        <f t="shared" ref="A192:A193" si="34">A191</f>
        <v>Pereira</v>
      </c>
      <c r="B192" s="80" t="str">
        <f t="shared" ref="B192:B193" si="35">B191</f>
        <v>Penal</v>
      </c>
      <c r="C192" s="81" t="s">
        <v>1069</v>
      </c>
      <c r="D192" s="82">
        <v>6</v>
      </c>
      <c r="E192" s="82">
        <v>810</v>
      </c>
      <c r="F192" s="82">
        <v>135</v>
      </c>
      <c r="G192" s="82">
        <v>698</v>
      </c>
      <c r="H192" s="82">
        <v>116.33333333333333</v>
      </c>
      <c r="I192" s="83">
        <v>124</v>
      </c>
      <c r="J192" s="84">
        <v>117.16666666666667</v>
      </c>
      <c r="K192" s="84">
        <v>17.833333333333336</v>
      </c>
      <c r="L192" s="84">
        <v>97.333333333333329</v>
      </c>
      <c r="M192" s="84">
        <v>19</v>
      </c>
      <c r="N192" s="85">
        <f t="shared" si="33"/>
        <v>0.86172839506172838</v>
      </c>
    </row>
    <row r="193" spans="1:14" ht="26.25" x14ac:dyDescent="0.25">
      <c r="A193" s="80" t="str">
        <f t="shared" si="34"/>
        <v>Pereira</v>
      </c>
      <c r="B193" s="80" t="str">
        <f t="shared" si="35"/>
        <v>Penal</v>
      </c>
      <c r="C193" s="81" t="s">
        <v>1070</v>
      </c>
      <c r="D193" s="82">
        <v>6</v>
      </c>
      <c r="E193" s="82">
        <v>380</v>
      </c>
      <c r="F193" s="82">
        <v>63.333333333333336</v>
      </c>
      <c r="G193" s="82">
        <v>226</v>
      </c>
      <c r="H193" s="82">
        <v>37.666666666666664</v>
      </c>
      <c r="I193" s="83">
        <v>39</v>
      </c>
      <c r="J193" s="84">
        <v>38.000000000000007</v>
      </c>
      <c r="K193" s="84">
        <v>25.333333333333332</v>
      </c>
      <c r="L193" s="84">
        <v>11</v>
      </c>
      <c r="M193" s="84">
        <v>26.666666666666668</v>
      </c>
      <c r="N193" s="85">
        <f t="shared" si="33"/>
        <v>0.59473684210526312</v>
      </c>
    </row>
    <row r="194" spans="1:14" x14ac:dyDescent="0.25">
      <c r="A194" s="86" t="s">
        <v>1593</v>
      </c>
      <c r="B194" s="86"/>
      <c r="C194" s="87"/>
      <c r="D194" s="88"/>
      <c r="E194" s="88"/>
      <c r="F194" s="88">
        <v>110</v>
      </c>
      <c r="G194" s="88"/>
      <c r="H194" s="88">
        <v>95</v>
      </c>
      <c r="I194" s="89"/>
      <c r="J194" s="90">
        <v>89</v>
      </c>
      <c r="K194" s="90">
        <v>21</v>
      </c>
      <c r="L194" s="90">
        <v>73</v>
      </c>
      <c r="M194" s="90">
        <v>21</v>
      </c>
      <c r="N194" s="91"/>
    </row>
    <row r="195" spans="1:14" x14ac:dyDescent="0.25">
      <c r="A195" s="92" t="s">
        <v>150</v>
      </c>
      <c r="B195" s="125"/>
      <c r="C195" s="93"/>
      <c r="D195" s="95"/>
      <c r="E195" s="95">
        <v>1976</v>
      </c>
      <c r="F195" s="95">
        <v>329.33333333333331</v>
      </c>
      <c r="G195" s="95">
        <v>1704</v>
      </c>
      <c r="H195" s="95">
        <v>284</v>
      </c>
      <c r="I195" s="96">
        <v>267</v>
      </c>
      <c r="J195" s="97">
        <v>267.66666666666669</v>
      </c>
      <c r="K195" s="97">
        <v>61.666666666666671</v>
      </c>
      <c r="L195" s="97">
        <v>219.66666666666666</v>
      </c>
      <c r="M195" s="97">
        <v>64.333333333333343</v>
      </c>
      <c r="N195" s="98">
        <f t="shared" si="33"/>
        <v>0.86234817813765186</v>
      </c>
    </row>
    <row r="196" spans="1:14" x14ac:dyDescent="0.25">
      <c r="A196" s="78" t="s">
        <v>151</v>
      </c>
      <c r="B196" s="78" t="s">
        <v>12</v>
      </c>
      <c r="C196" s="81" t="s">
        <v>1071</v>
      </c>
      <c r="D196" s="82">
        <v>6</v>
      </c>
      <c r="E196" s="82">
        <v>246</v>
      </c>
      <c r="F196" s="82">
        <v>41</v>
      </c>
      <c r="G196" s="82">
        <v>225</v>
      </c>
      <c r="H196" s="82">
        <v>37.5</v>
      </c>
      <c r="I196" s="83">
        <v>27</v>
      </c>
      <c r="J196" s="84">
        <v>34.5</v>
      </c>
      <c r="K196" s="84">
        <v>6.5000000000000009</v>
      </c>
      <c r="L196" s="84">
        <v>33.5</v>
      </c>
      <c r="M196" s="84">
        <v>4</v>
      </c>
      <c r="N196" s="85">
        <f t="shared" si="33"/>
        <v>0.91463414634146345</v>
      </c>
    </row>
    <row r="197" spans="1:14" x14ac:dyDescent="0.25">
      <c r="A197" s="80" t="str">
        <f t="shared" ref="A197:A199" si="36">A196</f>
        <v>Popayán</v>
      </c>
      <c r="B197" s="80" t="str">
        <f t="shared" ref="B197:B199" si="37">B196</f>
        <v>Penal</v>
      </c>
      <c r="C197" s="81" t="s">
        <v>1072</v>
      </c>
      <c r="D197" s="82">
        <v>6</v>
      </c>
      <c r="E197" s="82">
        <v>244</v>
      </c>
      <c r="F197" s="82">
        <v>40.666666666666664</v>
      </c>
      <c r="G197" s="82">
        <v>182</v>
      </c>
      <c r="H197" s="82">
        <v>30.333333333333332</v>
      </c>
      <c r="I197" s="83">
        <v>31</v>
      </c>
      <c r="J197" s="84">
        <v>34.333333333333336</v>
      </c>
      <c r="K197" s="84">
        <v>6.3333333333333339</v>
      </c>
      <c r="L197" s="84">
        <v>26.500000000000007</v>
      </c>
      <c r="M197" s="84">
        <v>3.833333333333333</v>
      </c>
      <c r="N197" s="85">
        <f t="shared" si="33"/>
        <v>0.74590163934426235</v>
      </c>
    </row>
    <row r="198" spans="1:14" ht="26.25" x14ac:dyDescent="0.25">
      <c r="A198" s="80" t="str">
        <f t="shared" si="36"/>
        <v>Popayán</v>
      </c>
      <c r="B198" s="80" t="str">
        <f t="shared" si="37"/>
        <v>Penal</v>
      </c>
      <c r="C198" s="81" t="s">
        <v>1073</v>
      </c>
      <c r="D198" s="82">
        <v>6</v>
      </c>
      <c r="E198" s="82">
        <v>432</v>
      </c>
      <c r="F198" s="82">
        <v>72</v>
      </c>
      <c r="G198" s="82">
        <v>429</v>
      </c>
      <c r="H198" s="82">
        <v>71.5</v>
      </c>
      <c r="I198" s="83">
        <v>97</v>
      </c>
      <c r="J198" s="84">
        <v>63.499999999999993</v>
      </c>
      <c r="K198" s="84">
        <v>8.5</v>
      </c>
      <c r="L198" s="84">
        <v>63.000000000000007</v>
      </c>
      <c r="M198" s="84">
        <v>8.5</v>
      </c>
      <c r="N198" s="85">
        <f t="shared" si="33"/>
        <v>0.99305555555555558</v>
      </c>
    </row>
    <row r="199" spans="1:14" ht="26.25" x14ac:dyDescent="0.25">
      <c r="A199" s="80" t="str">
        <f t="shared" si="36"/>
        <v>Popayán</v>
      </c>
      <c r="B199" s="80" t="str">
        <f t="shared" si="37"/>
        <v>Penal</v>
      </c>
      <c r="C199" s="81" t="s">
        <v>1074</v>
      </c>
      <c r="D199" s="82">
        <v>3</v>
      </c>
      <c r="E199" s="82">
        <v>276</v>
      </c>
      <c r="F199" s="82">
        <v>92</v>
      </c>
      <c r="G199" s="82">
        <v>272</v>
      </c>
      <c r="H199" s="82">
        <v>90.666666666666671</v>
      </c>
      <c r="I199" s="83">
        <v>195</v>
      </c>
      <c r="J199" s="84">
        <v>86.666666666666643</v>
      </c>
      <c r="K199" s="84">
        <v>5.333333333333333</v>
      </c>
      <c r="L199" s="84">
        <v>84</v>
      </c>
      <c r="M199" s="84">
        <v>6.6666666666666661</v>
      </c>
      <c r="N199" s="85">
        <f t="shared" si="33"/>
        <v>0.98550724637681164</v>
      </c>
    </row>
    <row r="200" spans="1:14" x14ac:dyDescent="0.25">
      <c r="A200" s="86" t="s">
        <v>1593</v>
      </c>
      <c r="B200" s="86"/>
      <c r="C200" s="87"/>
      <c r="D200" s="88"/>
      <c r="E200" s="88"/>
      <c r="F200" s="88">
        <v>61</v>
      </c>
      <c r="G200" s="88"/>
      <c r="H200" s="88">
        <v>58</v>
      </c>
      <c r="I200" s="89"/>
      <c r="J200" s="90">
        <v>55</v>
      </c>
      <c r="K200" s="90">
        <v>7</v>
      </c>
      <c r="L200" s="90">
        <v>52</v>
      </c>
      <c r="M200" s="90">
        <v>6</v>
      </c>
      <c r="N200" s="91"/>
    </row>
    <row r="201" spans="1:14" x14ac:dyDescent="0.25">
      <c r="A201" s="92" t="s">
        <v>156</v>
      </c>
      <c r="B201" s="125"/>
      <c r="C201" s="93"/>
      <c r="D201" s="95"/>
      <c r="E201" s="95">
        <v>1198</v>
      </c>
      <c r="F201" s="95">
        <v>245.66666666666666</v>
      </c>
      <c r="G201" s="95">
        <v>1108</v>
      </c>
      <c r="H201" s="95">
        <v>230</v>
      </c>
      <c r="I201" s="96">
        <v>350</v>
      </c>
      <c r="J201" s="97">
        <v>219</v>
      </c>
      <c r="K201" s="97">
        <v>26.666666666666668</v>
      </c>
      <c r="L201" s="97">
        <v>207</v>
      </c>
      <c r="M201" s="97">
        <v>23</v>
      </c>
      <c r="N201" s="98">
        <f t="shared" si="33"/>
        <v>0.92487479131886474</v>
      </c>
    </row>
    <row r="202" spans="1:14" x14ac:dyDescent="0.25">
      <c r="A202" s="127" t="str">
        <f t="shared" ref="A202:B202" si="38">A201</f>
        <v>Total Popayán</v>
      </c>
      <c r="B202" s="127">
        <f t="shared" si="38"/>
        <v>0</v>
      </c>
      <c r="C202" s="81" t="s">
        <v>1117</v>
      </c>
      <c r="D202" s="126" t="s">
        <v>204</v>
      </c>
      <c r="E202" s="126" t="s">
        <v>204</v>
      </c>
      <c r="F202" s="126" t="s">
        <v>204</v>
      </c>
      <c r="G202" s="126" t="s">
        <v>204</v>
      </c>
      <c r="H202" s="126" t="s">
        <v>204</v>
      </c>
      <c r="I202" s="126" t="s">
        <v>204</v>
      </c>
      <c r="J202" s="126" t="s">
        <v>204</v>
      </c>
      <c r="K202" s="126" t="s">
        <v>204</v>
      </c>
      <c r="L202" s="126" t="s">
        <v>204</v>
      </c>
      <c r="M202" s="126" t="s">
        <v>204</v>
      </c>
      <c r="N202" s="126" t="s">
        <v>204</v>
      </c>
    </row>
    <row r="203" spans="1:14" x14ac:dyDescent="0.25">
      <c r="A203" s="78" t="s">
        <v>393</v>
      </c>
      <c r="B203" s="78" t="s">
        <v>12</v>
      </c>
      <c r="C203" s="81" t="s">
        <v>1075</v>
      </c>
      <c r="D203" s="82">
        <v>6</v>
      </c>
      <c r="E203" s="82">
        <v>110</v>
      </c>
      <c r="F203" s="82">
        <v>18.333333333333332</v>
      </c>
      <c r="G203" s="82">
        <v>93</v>
      </c>
      <c r="H203" s="82">
        <v>15.5</v>
      </c>
      <c r="I203" s="83">
        <v>140</v>
      </c>
      <c r="J203" s="84">
        <v>11.666666666666666</v>
      </c>
      <c r="K203" s="84">
        <v>6.666666666666667</v>
      </c>
      <c r="L203" s="84">
        <v>9.6666666666666661</v>
      </c>
      <c r="M203" s="84">
        <v>5.8333333333333339</v>
      </c>
      <c r="N203" s="85">
        <f t="shared" si="33"/>
        <v>0.84545454545454546</v>
      </c>
    </row>
    <row r="204" spans="1:14" x14ac:dyDescent="0.25">
      <c r="A204" s="80" t="str">
        <f>A203</f>
        <v>Quibdó</v>
      </c>
      <c r="B204" s="80" t="str">
        <f t="shared" ref="B204" si="39">B203</f>
        <v>Penal</v>
      </c>
      <c r="C204" s="81" t="s">
        <v>1118</v>
      </c>
      <c r="D204" s="126" t="s">
        <v>204</v>
      </c>
      <c r="E204" s="126" t="s">
        <v>204</v>
      </c>
      <c r="F204" s="126" t="s">
        <v>204</v>
      </c>
      <c r="G204" s="126" t="s">
        <v>204</v>
      </c>
      <c r="H204" s="126" t="s">
        <v>204</v>
      </c>
      <c r="I204" s="126" t="s">
        <v>204</v>
      </c>
      <c r="J204" s="126" t="s">
        <v>204</v>
      </c>
      <c r="K204" s="126" t="s">
        <v>204</v>
      </c>
      <c r="L204" s="126" t="s">
        <v>204</v>
      </c>
      <c r="M204" s="126" t="s">
        <v>204</v>
      </c>
      <c r="N204" s="126" t="s">
        <v>204</v>
      </c>
    </row>
    <row r="205" spans="1:14" x14ac:dyDescent="0.25">
      <c r="A205" s="86" t="s">
        <v>1593</v>
      </c>
      <c r="B205" s="86"/>
      <c r="C205" s="87"/>
      <c r="D205" s="88"/>
      <c r="E205" s="88"/>
      <c r="F205" s="88">
        <v>18</v>
      </c>
      <c r="G205" s="88"/>
      <c r="H205" s="88">
        <v>16</v>
      </c>
      <c r="I205" s="89"/>
      <c r="J205" s="90">
        <v>12</v>
      </c>
      <c r="K205" s="90">
        <v>4</v>
      </c>
      <c r="L205" s="90">
        <v>10</v>
      </c>
      <c r="M205" s="90">
        <v>6</v>
      </c>
      <c r="N205" s="91"/>
    </row>
    <row r="206" spans="1:14" x14ac:dyDescent="0.25">
      <c r="A206" s="92" t="s">
        <v>397</v>
      </c>
      <c r="B206" s="125"/>
      <c r="C206" s="93"/>
      <c r="D206" s="95"/>
      <c r="E206" s="95">
        <v>110</v>
      </c>
      <c r="F206" s="95">
        <v>18.333333333333332</v>
      </c>
      <c r="G206" s="95">
        <v>93</v>
      </c>
      <c r="H206" s="95">
        <v>15.5</v>
      </c>
      <c r="I206" s="96">
        <v>140</v>
      </c>
      <c r="J206" s="97">
        <v>11.666666666666666</v>
      </c>
      <c r="K206" s="97">
        <v>6.666666666666667</v>
      </c>
      <c r="L206" s="97">
        <v>9.6666666666666661</v>
      </c>
      <c r="M206" s="97">
        <v>5.8333333333333339</v>
      </c>
      <c r="N206" s="98">
        <f t="shared" si="33"/>
        <v>0.84545454545454546</v>
      </c>
    </row>
    <row r="207" spans="1:14" x14ac:dyDescent="0.25">
      <c r="A207" s="78" t="s">
        <v>157</v>
      </c>
      <c r="B207" s="78" t="s">
        <v>12</v>
      </c>
      <c r="C207" s="81" t="s">
        <v>1076</v>
      </c>
      <c r="D207" s="82">
        <v>2.2999999999999998</v>
      </c>
      <c r="E207" s="82">
        <v>197</v>
      </c>
      <c r="F207" s="82">
        <v>85.652173913043484</v>
      </c>
      <c r="G207" s="82">
        <v>197</v>
      </c>
      <c r="H207" s="82">
        <v>85.652173913043484</v>
      </c>
      <c r="I207" s="83">
        <v>1</v>
      </c>
      <c r="J207" s="84">
        <v>85.652173913043484</v>
      </c>
      <c r="K207" s="84"/>
      <c r="L207" s="84">
        <v>85.652173913043484</v>
      </c>
      <c r="M207" s="84"/>
      <c r="N207" s="85">
        <f t="shared" si="33"/>
        <v>1</v>
      </c>
    </row>
    <row r="208" spans="1:14" x14ac:dyDescent="0.25">
      <c r="A208" s="80" t="str">
        <f t="shared" ref="A208:A209" si="40">A207</f>
        <v>Riohacha</v>
      </c>
      <c r="B208" s="80" t="str">
        <f t="shared" ref="B208:B209" si="41">B207</f>
        <v>Penal</v>
      </c>
      <c r="C208" s="81" t="s">
        <v>1077</v>
      </c>
      <c r="D208" s="82">
        <v>6</v>
      </c>
      <c r="E208" s="82">
        <v>142</v>
      </c>
      <c r="F208" s="82">
        <v>23.666666666666668</v>
      </c>
      <c r="G208" s="82">
        <v>71</v>
      </c>
      <c r="H208" s="82">
        <v>11.833333333333334</v>
      </c>
      <c r="I208" s="83">
        <v>180</v>
      </c>
      <c r="J208" s="84">
        <v>17.333333333333332</v>
      </c>
      <c r="K208" s="84">
        <v>6.3333333333333339</v>
      </c>
      <c r="L208" s="84">
        <v>7.5</v>
      </c>
      <c r="M208" s="84">
        <v>4.333333333333333</v>
      </c>
      <c r="N208" s="85">
        <f t="shared" si="33"/>
        <v>0.5</v>
      </c>
    </row>
    <row r="209" spans="1:14" x14ac:dyDescent="0.25">
      <c r="A209" s="80" t="str">
        <f t="shared" si="40"/>
        <v>Riohacha</v>
      </c>
      <c r="B209" s="80" t="str">
        <f t="shared" si="41"/>
        <v>Penal</v>
      </c>
      <c r="C209" s="81" t="s">
        <v>1078</v>
      </c>
      <c r="D209" s="82">
        <v>6</v>
      </c>
      <c r="E209" s="82">
        <v>379</v>
      </c>
      <c r="F209" s="82">
        <v>63.166666666666664</v>
      </c>
      <c r="G209" s="82">
        <v>374</v>
      </c>
      <c r="H209" s="82">
        <v>62.333333333333336</v>
      </c>
      <c r="I209" s="83">
        <v>13</v>
      </c>
      <c r="J209" s="84">
        <v>57.16666666666665</v>
      </c>
      <c r="K209" s="84">
        <v>6</v>
      </c>
      <c r="L209" s="84">
        <v>57.16666666666665</v>
      </c>
      <c r="M209" s="84">
        <v>5.1666666666666661</v>
      </c>
      <c r="N209" s="85">
        <f t="shared" si="33"/>
        <v>0.98680738786279687</v>
      </c>
    </row>
    <row r="210" spans="1:14" x14ac:dyDescent="0.25">
      <c r="A210" s="86" t="s">
        <v>1593</v>
      </c>
      <c r="B210" s="86"/>
      <c r="C210" s="87"/>
      <c r="D210" s="88"/>
      <c r="E210" s="88"/>
      <c r="F210" s="88">
        <v>57</v>
      </c>
      <c r="G210" s="88"/>
      <c r="H210" s="88">
        <v>53</v>
      </c>
      <c r="I210" s="89"/>
      <c r="J210" s="90">
        <v>53</v>
      </c>
      <c r="K210" s="90"/>
      <c r="L210" s="90">
        <v>50</v>
      </c>
      <c r="M210" s="90">
        <v>5</v>
      </c>
      <c r="N210" s="91"/>
    </row>
    <row r="211" spans="1:14" x14ac:dyDescent="0.25">
      <c r="A211" s="92" t="s">
        <v>160</v>
      </c>
      <c r="B211" s="125"/>
      <c r="C211" s="93"/>
      <c r="D211" s="95"/>
      <c r="E211" s="95">
        <v>718</v>
      </c>
      <c r="F211" s="95">
        <v>172.48550724637681</v>
      </c>
      <c r="G211" s="95">
        <v>642</v>
      </c>
      <c r="H211" s="95">
        <v>159.81884057971016</v>
      </c>
      <c r="I211" s="96">
        <v>194</v>
      </c>
      <c r="J211" s="97">
        <v>160.15217391304347</v>
      </c>
      <c r="K211" s="97">
        <v>12.333333333333334</v>
      </c>
      <c r="L211" s="97">
        <v>150.31884057971013</v>
      </c>
      <c r="M211" s="97">
        <v>9.5</v>
      </c>
      <c r="N211" s="98">
        <f t="shared" si="33"/>
        <v>0.89415041782729809</v>
      </c>
    </row>
    <row r="212" spans="1:14" x14ac:dyDescent="0.25">
      <c r="A212" s="78" t="s">
        <v>166</v>
      </c>
      <c r="B212" s="78" t="s">
        <v>12</v>
      </c>
      <c r="C212" s="81" t="s">
        <v>1079</v>
      </c>
      <c r="D212" s="82">
        <v>6</v>
      </c>
      <c r="E212" s="82">
        <v>475</v>
      </c>
      <c r="F212" s="82">
        <v>79.166666666666671</v>
      </c>
      <c r="G212" s="82">
        <v>116</v>
      </c>
      <c r="H212" s="82">
        <v>19.333333333333332</v>
      </c>
      <c r="I212" s="83">
        <v>0</v>
      </c>
      <c r="J212" s="84">
        <v>59.833333333333336</v>
      </c>
      <c r="K212" s="84">
        <v>19.333333333333332</v>
      </c>
      <c r="L212" s="84">
        <v>0</v>
      </c>
      <c r="M212" s="84">
        <v>19.333333333333332</v>
      </c>
      <c r="N212" s="85">
        <f t="shared" si="33"/>
        <v>0.24421052631578946</v>
      </c>
    </row>
    <row r="213" spans="1:14" x14ac:dyDescent="0.25">
      <c r="A213" s="80" t="str">
        <f t="shared" ref="A213:A219" si="42">A212</f>
        <v>Santa Marta</v>
      </c>
      <c r="B213" s="80" t="str">
        <f t="shared" ref="B213:B219" si="43">B212</f>
        <v>Penal</v>
      </c>
      <c r="C213" s="81" t="s">
        <v>1080</v>
      </c>
      <c r="D213" s="82">
        <v>3</v>
      </c>
      <c r="E213" s="82">
        <v>178</v>
      </c>
      <c r="F213" s="82">
        <v>59.333333333333336</v>
      </c>
      <c r="G213" s="82">
        <v>50</v>
      </c>
      <c r="H213" s="82">
        <v>16.666666666666668</v>
      </c>
      <c r="I213" s="83">
        <v>606</v>
      </c>
      <c r="J213" s="84">
        <v>40.666666666666664</v>
      </c>
      <c r="K213" s="84">
        <v>18.666666666666668</v>
      </c>
      <c r="L213" s="84">
        <v>0</v>
      </c>
      <c r="M213" s="84">
        <v>16.666666666666668</v>
      </c>
      <c r="N213" s="85">
        <f t="shared" si="33"/>
        <v>0.2808988764044944</v>
      </c>
    </row>
    <row r="214" spans="1:14" x14ac:dyDescent="0.25">
      <c r="A214" s="80" t="str">
        <f t="shared" si="42"/>
        <v>Santa Marta</v>
      </c>
      <c r="B214" s="80" t="str">
        <f t="shared" si="43"/>
        <v>Penal</v>
      </c>
      <c r="C214" s="81" t="s">
        <v>1119</v>
      </c>
      <c r="D214" s="126" t="s">
        <v>204</v>
      </c>
      <c r="E214" s="126" t="s">
        <v>204</v>
      </c>
      <c r="F214" s="126" t="s">
        <v>204</v>
      </c>
      <c r="G214" s="126" t="s">
        <v>204</v>
      </c>
      <c r="H214" s="126" t="s">
        <v>204</v>
      </c>
      <c r="I214" s="126" t="s">
        <v>204</v>
      </c>
      <c r="J214" s="126" t="s">
        <v>204</v>
      </c>
      <c r="K214" s="126" t="s">
        <v>204</v>
      </c>
      <c r="L214" s="126" t="s">
        <v>204</v>
      </c>
      <c r="M214" s="126" t="s">
        <v>204</v>
      </c>
      <c r="N214" s="126" t="s">
        <v>204</v>
      </c>
    </row>
    <row r="215" spans="1:14" x14ac:dyDescent="0.25">
      <c r="A215" s="80" t="str">
        <f t="shared" si="42"/>
        <v>Santa Marta</v>
      </c>
      <c r="B215" s="80" t="str">
        <f t="shared" si="43"/>
        <v>Penal</v>
      </c>
      <c r="C215" s="81" t="s">
        <v>1120</v>
      </c>
      <c r="D215" s="126" t="s">
        <v>204</v>
      </c>
      <c r="E215" s="126" t="s">
        <v>204</v>
      </c>
      <c r="F215" s="126" t="s">
        <v>204</v>
      </c>
      <c r="G215" s="126" t="s">
        <v>204</v>
      </c>
      <c r="H215" s="126" t="s">
        <v>204</v>
      </c>
      <c r="I215" s="126" t="s">
        <v>204</v>
      </c>
      <c r="J215" s="126" t="s">
        <v>204</v>
      </c>
      <c r="K215" s="126" t="s">
        <v>204</v>
      </c>
      <c r="L215" s="126" t="s">
        <v>204</v>
      </c>
      <c r="M215" s="126" t="s">
        <v>204</v>
      </c>
      <c r="N215" s="126" t="s">
        <v>204</v>
      </c>
    </row>
    <row r="216" spans="1:14" x14ac:dyDescent="0.25">
      <c r="A216" s="80" t="str">
        <f t="shared" si="42"/>
        <v>Santa Marta</v>
      </c>
      <c r="B216" s="80" t="str">
        <f t="shared" si="43"/>
        <v>Penal</v>
      </c>
      <c r="C216" s="81" t="s">
        <v>1081</v>
      </c>
      <c r="D216" s="82">
        <v>6</v>
      </c>
      <c r="E216" s="82">
        <v>684</v>
      </c>
      <c r="F216" s="82">
        <v>114</v>
      </c>
      <c r="G216" s="82">
        <v>684</v>
      </c>
      <c r="H216" s="82">
        <v>114</v>
      </c>
      <c r="I216" s="83">
        <v>0</v>
      </c>
      <c r="J216" s="84">
        <v>114</v>
      </c>
      <c r="K216" s="84"/>
      <c r="L216" s="84">
        <v>114</v>
      </c>
      <c r="M216" s="84"/>
      <c r="N216" s="85">
        <f t="shared" si="33"/>
        <v>1</v>
      </c>
    </row>
    <row r="217" spans="1:14" x14ac:dyDescent="0.25">
      <c r="A217" s="80" t="str">
        <f t="shared" si="42"/>
        <v>Santa Marta</v>
      </c>
      <c r="B217" s="80" t="str">
        <f t="shared" si="43"/>
        <v>Penal</v>
      </c>
      <c r="C217" s="81" t="s">
        <v>1082</v>
      </c>
      <c r="D217" s="82">
        <v>6</v>
      </c>
      <c r="E217" s="82">
        <v>477</v>
      </c>
      <c r="F217" s="82">
        <v>79.5</v>
      </c>
      <c r="G217" s="82">
        <v>476</v>
      </c>
      <c r="H217" s="82">
        <v>79.333333333333329</v>
      </c>
      <c r="I217" s="83">
        <v>0</v>
      </c>
      <c r="J217" s="84">
        <v>79.499999999999986</v>
      </c>
      <c r="K217" s="84"/>
      <c r="L217" s="84">
        <v>79.333333333333329</v>
      </c>
      <c r="M217" s="84"/>
      <c r="N217" s="85">
        <f t="shared" si="33"/>
        <v>0.99790356394129975</v>
      </c>
    </row>
    <row r="218" spans="1:14" x14ac:dyDescent="0.25">
      <c r="A218" s="80" t="str">
        <f t="shared" si="42"/>
        <v>Santa Marta</v>
      </c>
      <c r="B218" s="80" t="str">
        <f t="shared" si="43"/>
        <v>Penal</v>
      </c>
      <c r="C218" s="81" t="s">
        <v>1083</v>
      </c>
      <c r="D218" s="82">
        <v>6</v>
      </c>
      <c r="E218" s="82">
        <v>403</v>
      </c>
      <c r="F218" s="82">
        <v>67.166666666666671</v>
      </c>
      <c r="G218" s="82">
        <v>226</v>
      </c>
      <c r="H218" s="82">
        <v>37.666666666666664</v>
      </c>
      <c r="I218" s="83">
        <v>344</v>
      </c>
      <c r="J218" s="84">
        <v>47.666666666666664</v>
      </c>
      <c r="K218" s="84">
        <v>19.5</v>
      </c>
      <c r="L218" s="84">
        <v>20.166666666666668</v>
      </c>
      <c r="M218" s="84">
        <v>17.5</v>
      </c>
      <c r="N218" s="85">
        <f t="shared" si="33"/>
        <v>0.56079404466501237</v>
      </c>
    </row>
    <row r="219" spans="1:14" x14ac:dyDescent="0.25">
      <c r="A219" s="80" t="str">
        <f t="shared" si="42"/>
        <v>Santa Marta</v>
      </c>
      <c r="B219" s="80" t="str">
        <f t="shared" si="43"/>
        <v>Penal</v>
      </c>
      <c r="C219" s="81" t="s">
        <v>1084</v>
      </c>
      <c r="D219" s="82">
        <v>6</v>
      </c>
      <c r="E219" s="82">
        <v>596</v>
      </c>
      <c r="F219" s="82">
        <v>99.333333333333329</v>
      </c>
      <c r="G219" s="82">
        <v>599</v>
      </c>
      <c r="H219" s="82">
        <v>99.833333333333329</v>
      </c>
      <c r="I219" s="83">
        <v>7</v>
      </c>
      <c r="J219" s="84">
        <v>77.666666666666671</v>
      </c>
      <c r="K219" s="84">
        <v>21.666666666666664</v>
      </c>
      <c r="L219" s="84">
        <v>78.666666666666671</v>
      </c>
      <c r="M219" s="84">
        <v>21.166666666666664</v>
      </c>
      <c r="N219" s="85">
        <f t="shared" si="33"/>
        <v>1.0050335570469799</v>
      </c>
    </row>
    <row r="220" spans="1:14" x14ac:dyDescent="0.25">
      <c r="A220" s="86" t="s">
        <v>1593</v>
      </c>
      <c r="B220" s="86"/>
      <c r="C220" s="87"/>
      <c r="D220" s="88"/>
      <c r="E220" s="88"/>
      <c r="F220" s="88">
        <v>83</v>
      </c>
      <c r="G220" s="88"/>
      <c r="H220" s="88">
        <v>61</v>
      </c>
      <c r="I220" s="89"/>
      <c r="J220" s="90">
        <v>70</v>
      </c>
      <c r="K220" s="90">
        <v>20</v>
      </c>
      <c r="L220" s="90">
        <v>49</v>
      </c>
      <c r="M220" s="90">
        <v>19</v>
      </c>
      <c r="N220" s="91"/>
    </row>
    <row r="221" spans="1:14" x14ac:dyDescent="0.25">
      <c r="A221" s="92" t="s">
        <v>170</v>
      </c>
      <c r="B221" s="125"/>
      <c r="C221" s="93"/>
      <c r="D221" s="95"/>
      <c r="E221" s="95">
        <v>2813</v>
      </c>
      <c r="F221" s="95">
        <v>498.5</v>
      </c>
      <c r="G221" s="95">
        <v>2151</v>
      </c>
      <c r="H221" s="95">
        <v>366.83333333333331</v>
      </c>
      <c r="I221" s="96">
        <v>957</v>
      </c>
      <c r="J221" s="97">
        <v>419.33333333333337</v>
      </c>
      <c r="K221" s="97">
        <v>79.166666666666657</v>
      </c>
      <c r="L221" s="97">
        <v>292.16666666666663</v>
      </c>
      <c r="M221" s="97">
        <v>74.666666666666657</v>
      </c>
      <c r="N221" s="98">
        <f t="shared" si="33"/>
        <v>0.76466405972271601</v>
      </c>
    </row>
    <row r="222" spans="1:14" x14ac:dyDescent="0.25">
      <c r="A222" s="78" t="s">
        <v>418</v>
      </c>
      <c r="B222" s="78" t="s">
        <v>12</v>
      </c>
      <c r="C222" s="81" t="s">
        <v>1085</v>
      </c>
      <c r="D222" s="82">
        <v>6</v>
      </c>
      <c r="E222" s="82">
        <v>101</v>
      </c>
      <c r="F222" s="82">
        <v>16.833333333333332</v>
      </c>
      <c r="G222" s="82">
        <v>77</v>
      </c>
      <c r="H222" s="82">
        <v>12.833333333333334</v>
      </c>
      <c r="I222" s="83">
        <v>113</v>
      </c>
      <c r="J222" s="84">
        <v>10.499999999999998</v>
      </c>
      <c r="K222" s="84">
        <v>6.3333333333333339</v>
      </c>
      <c r="L222" s="84">
        <v>9.1666666666666679</v>
      </c>
      <c r="M222" s="84">
        <v>3.6666666666666665</v>
      </c>
      <c r="N222" s="85">
        <f t="shared" si="33"/>
        <v>0.76237623762376239</v>
      </c>
    </row>
    <row r="223" spans="1:14" x14ac:dyDescent="0.25">
      <c r="A223" s="80" t="str">
        <f t="shared" ref="A223:A225" si="44">A222</f>
        <v>Santa Rosa de Viterbo</v>
      </c>
      <c r="B223" s="80" t="str">
        <f t="shared" ref="B223:B225" si="45">B222</f>
        <v>Penal</v>
      </c>
      <c r="C223" s="81" t="s">
        <v>1086</v>
      </c>
      <c r="D223" s="82">
        <v>6</v>
      </c>
      <c r="E223" s="82">
        <v>235</v>
      </c>
      <c r="F223" s="82">
        <v>39.166666666666664</v>
      </c>
      <c r="G223" s="82">
        <v>227</v>
      </c>
      <c r="H223" s="82">
        <v>37.833333333333336</v>
      </c>
      <c r="I223" s="83">
        <v>2</v>
      </c>
      <c r="J223" s="84">
        <v>33.5</v>
      </c>
      <c r="K223" s="84">
        <v>5.6666666666666661</v>
      </c>
      <c r="L223" s="84">
        <v>33.166666666666671</v>
      </c>
      <c r="M223" s="84">
        <v>4.6666666666666661</v>
      </c>
      <c r="N223" s="85">
        <f t="shared" si="33"/>
        <v>0.96595744680851059</v>
      </c>
    </row>
    <row r="224" spans="1:14" x14ac:dyDescent="0.25">
      <c r="A224" s="80" t="str">
        <f t="shared" si="44"/>
        <v>Santa Rosa de Viterbo</v>
      </c>
      <c r="B224" s="80" t="str">
        <f t="shared" si="45"/>
        <v>Penal</v>
      </c>
      <c r="C224" s="81" t="s">
        <v>1087</v>
      </c>
      <c r="D224" s="82">
        <v>6</v>
      </c>
      <c r="E224" s="82">
        <v>314</v>
      </c>
      <c r="F224" s="82">
        <v>52.333333333333336</v>
      </c>
      <c r="G224" s="82">
        <v>296</v>
      </c>
      <c r="H224" s="82">
        <v>49.333333333333336</v>
      </c>
      <c r="I224" s="83">
        <v>2</v>
      </c>
      <c r="J224" s="84">
        <v>49.500000000000007</v>
      </c>
      <c r="K224" s="84">
        <v>2.8333333333333335</v>
      </c>
      <c r="L224" s="84">
        <v>48.000000000000007</v>
      </c>
      <c r="M224" s="84">
        <v>1.3333333333333333</v>
      </c>
      <c r="N224" s="85">
        <f t="shared" si="33"/>
        <v>0.9426751592356688</v>
      </c>
    </row>
    <row r="225" spans="1:14" x14ac:dyDescent="0.25">
      <c r="A225" s="101" t="str">
        <f t="shared" si="44"/>
        <v>Santa Rosa de Viterbo</v>
      </c>
      <c r="B225" s="101" t="str">
        <f t="shared" si="45"/>
        <v>Penal</v>
      </c>
      <c r="C225" s="102" t="s">
        <v>1088</v>
      </c>
      <c r="D225" s="103">
        <v>6</v>
      </c>
      <c r="E225" s="103">
        <v>418</v>
      </c>
      <c r="F225" s="103">
        <v>69.666666666666671</v>
      </c>
      <c r="G225" s="103">
        <v>410</v>
      </c>
      <c r="H225" s="103">
        <v>68.333333333333329</v>
      </c>
      <c r="I225" s="104">
        <v>4</v>
      </c>
      <c r="J225" s="105">
        <v>63.833333333333329</v>
      </c>
      <c r="K225" s="105">
        <v>5.8333333333333339</v>
      </c>
      <c r="L225" s="105">
        <v>63.833333333333329</v>
      </c>
      <c r="M225" s="84">
        <v>4.5</v>
      </c>
      <c r="N225" s="85">
        <f t="shared" si="33"/>
        <v>0.98086124401913877</v>
      </c>
    </row>
    <row r="226" spans="1:14" x14ac:dyDescent="0.25">
      <c r="A226" s="86" t="s">
        <v>1593</v>
      </c>
      <c r="B226" s="86"/>
      <c r="C226" s="87"/>
      <c r="D226" s="88"/>
      <c r="E226" s="88"/>
      <c r="F226" s="88">
        <v>45</v>
      </c>
      <c r="G226" s="88"/>
      <c r="H226" s="88">
        <v>42</v>
      </c>
      <c r="I226" s="89"/>
      <c r="J226" s="90">
        <v>39</v>
      </c>
      <c r="K226" s="90">
        <v>5</v>
      </c>
      <c r="L226" s="90">
        <v>39</v>
      </c>
      <c r="M226" s="90">
        <v>4</v>
      </c>
      <c r="N226" s="91"/>
    </row>
    <row r="227" spans="1:14" x14ac:dyDescent="0.25">
      <c r="A227" s="92" t="s">
        <v>422</v>
      </c>
      <c r="B227" s="125"/>
      <c r="C227" s="93"/>
      <c r="D227" s="95"/>
      <c r="E227" s="95">
        <v>1068</v>
      </c>
      <c r="F227" s="95">
        <v>178</v>
      </c>
      <c r="G227" s="95">
        <v>1010</v>
      </c>
      <c r="H227" s="95">
        <v>168.33333333333331</v>
      </c>
      <c r="I227" s="95">
        <v>121</v>
      </c>
      <c r="J227" s="97">
        <v>157.33333333333331</v>
      </c>
      <c r="K227" s="97">
        <v>20.666666666666668</v>
      </c>
      <c r="L227" s="97">
        <v>154.16666666666669</v>
      </c>
      <c r="M227" s="97">
        <v>14.166666666666666</v>
      </c>
      <c r="N227" s="98">
        <f t="shared" si="33"/>
        <v>0.94569288389513106</v>
      </c>
    </row>
    <row r="228" spans="1:14" x14ac:dyDescent="0.25">
      <c r="A228" s="107" t="s">
        <v>171</v>
      </c>
      <c r="B228" s="107" t="s">
        <v>12</v>
      </c>
      <c r="C228" s="109" t="s">
        <v>1089</v>
      </c>
      <c r="D228" s="110">
        <v>6</v>
      </c>
      <c r="E228" s="110">
        <v>522</v>
      </c>
      <c r="F228" s="110">
        <v>87</v>
      </c>
      <c r="G228" s="110">
        <v>489</v>
      </c>
      <c r="H228" s="110">
        <v>81.5</v>
      </c>
      <c r="I228" s="111">
        <v>167</v>
      </c>
      <c r="J228" s="112">
        <v>76</v>
      </c>
      <c r="K228" s="112">
        <v>10.999999999999998</v>
      </c>
      <c r="L228" s="112">
        <v>70.833333333333329</v>
      </c>
      <c r="M228" s="84">
        <v>10.666666666666666</v>
      </c>
      <c r="N228" s="85">
        <f t="shared" si="33"/>
        <v>0.93678160919540232</v>
      </c>
    </row>
    <row r="229" spans="1:14" x14ac:dyDescent="0.25">
      <c r="A229" s="80" t="str">
        <f t="shared" ref="A229:A231" si="46">A228</f>
        <v>Sincelejo</v>
      </c>
      <c r="B229" s="80" t="str">
        <f t="shared" ref="B229:B231" si="47">B228</f>
        <v>Penal</v>
      </c>
      <c r="C229" s="81" t="s">
        <v>1090</v>
      </c>
      <c r="D229" s="82">
        <v>6</v>
      </c>
      <c r="E229" s="82">
        <v>320</v>
      </c>
      <c r="F229" s="82">
        <v>53.333333333333336</v>
      </c>
      <c r="G229" s="82">
        <v>195</v>
      </c>
      <c r="H229" s="82">
        <v>32.5</v>
      </c>
      <c r="I229" s="83">
        <v>166</v>
      </c>
      <c r="J229" s="84">
        <v>45.166666666666671</v>
      </c>
      <c r="K229" s="84">
        <v>8.1666666666666679</v>
      </c>
      <c r="L229" s="84">
        <v>23.833333333333332</v>
      </c>
      <c r="M229" s="84">
        <v>8.6666666666666661</v>
      </c>
      <c r="N229" s="85">
        <f t="shared" si="33"/>
        <v>0.609375</v>
      </c>
    </row>
    <row r="230" spans="1:14" x14ac:dyDescent="0.25">
      <c r="A230" s="80" t="str">
        <f t="shared" si="46"/>
        <v>Sincelejo</v>
      </c>
      <c r="B230" s="80" t="str">
        <f t="shared" si="47"/>
        <v>Penal</v>
      </c>
      <c r="C230" s="81" t="s">
        <v>1091</v>
      </c>
      <c r="D230" s="82">
        <v>6</v>
      </c>
      <c r="E230" s="82">
        <v>253</v>
      </c>
      <c r="F230" s="82">
        <v>42.166666666666664</v>
      </c>
      <c r="G230" s="82">
        <v>91</v>
      </c>
      <c r="H230" s="82">
        <v>15.166666666666666</v>
      </c>
      <c r="I230" s="83">
        <v>258</v>
      </c>
      <c r="J230" s="84">
        <v>31.333333333333332</v>
      </c>
      <c r="K230" s="84">
        <v>10.833333333333332</v>
      </c>
      <c r="L230" s="84">
        <v>4.666666666666667</v>
      </c>
      <c r="M230" s="84">
        <v>10.5</v>
      </c>
      <c r="N230" s="85">
        <f t="shared" si="33"/>
        <v>0.35968379446640314</v>
      </c>
    </row>
    <row r="231" spans="1:14" x14ac:dyDescent="0.25">
      <c r="A231" s="80" t="str">
        <f t="shared" si="46"/>
        <v>Sincelejo</v>
      </c>
      <c r="B231" s="80" t="str">
        <f t="shared" si="47"/>
        <v>Penal</v>
      </c>
      <c r="C231" s="81" t="s">
        <v>1092</v>
      </c>
      <c r="D231" s="82">
        <v>6</v>
      </c>
      <c r="E231" s="82">
        <v>406</v>
      </c>
      <c r="F231" s="82">
        <v>67.666666666666671</v>
      </c>
      <c r="G231" s="82">
        <v>392</v>
      </c>
      <c r="H231" s="82">
        <v>65.333333333333329</v>
      </c>
      <c r="I231" s="83">
        <v>0</v>
      </c>
      <c r="J231" s="84">
        <v>57.000000000000007</v>
      </c>
      <c r="K231" s="84">
        <v>10.666666666666666</v>
      </c>
      <c r="L231" s="84">
        <v>54.666666666666664</v>
      </c>
      <c r="M231" s="84">
        <v>10.666666666666666</v>
      </c>
      <c r="N231" s="85">
        <f t="shared" si="33"/>
        <v>0.96551724137931039</v>
      </c>
    </row>
    <row r="232" spans="1:14" x14ac:dyDescent="0.25">
      <c r="A232" s="86" t="s">
        <v>1593</v>
      </c>
      <c r="B232" s="86"/>
      <c r="C232" s="87"/>
      <c r="D232" s="88"/>
      <c r="E232" s="88"/>
      <c r="F232" s="88">
        <v>63</v>
      </c>
      <c r="G232" s="88"/>
      <c r="H232" s="88">
        <v>49</v>
      </c>
      <c r="I232" s="89"/>
      <c r="J232" s="90">
        <v>52</v>
      </c>
      <c r="K232" s="90">
        <v>10</v>
      </c>
      <c r="L232" s="90">
        <v>39</v>
      </c>
      <c r="M232" s="90">
        <v>10</v>
      </c>
      <c r="N232" s="91"/>
    </row>
    <row r="233" spans="1:14" x14ac:dyDescent="0.25">
      <c r="A233" s="92" t="s">
        <v>174</v>
      </c>
      <c r="B233" s="125"/>
      <c r="C233" s="93"/>
      <c r="D233" s="95"/>
      <c r="E233" s="95">
        <v>1501</v>
      </c>
      <c r="F233" s="95">
        <v>250.16666666666669</v>
      </c>
      <c r="G233" s="95">
        <v>1167</v>
      </c>
      <c r="H233" s="95">
        <v>194.5</v>
      </c>
      <c r="I233" s="96">
        <v>591</v>
      </c>
      <c r="J233" s="97">
        <v>209.5</v>
      </c>
      <c r="K233" s="97">
        <v>40.666666666666664</v>
      </c>
      <c r="L233" s="97">
        <v>154</v>
      </c>
      <c r="M233" s="97">
        <v>40.5</v>
      </c>
      <c r="N233" s="98">
        <f t="shared" si="33"/>
        <v>0.77748167888074615</v>
      </c>
    </row>
    <row r="234" spans="1:14" x14ac:dyDescent="0.25">
      <c r="A234" s="78" t="s">
        <v>175</v>
      </c>
      <c r="B234" s="78" t="s">
        <v>12</v>
      </c>
      <c r="C234" s="81" t="s">
        <v>1093</v>
      </c>
      <c r="D234" s="82">
        <v>6</v>
      </c>
      <c r="E234" s="82">
        <v>380</v>
      </c>
      <c r="F234" s="82">
        <v>63.333333333333336</v>
      </c>
      <c r="G234" s="82">
        <v>370</v>
      </c>
      <c r="H234" s="82">
        <v>61.666666666666664</v>
      </c>
      <c r="I234" s="83">
        <v>4</v>
      </c>
      <c r="J234" s="84">
        <v>54.166666666666671</v>
      </c>
      <c r="K234" s="84">
        <v>9.1666666666666661</v>
      </c>
      <c r="L234" s="84">
        <v>54.166666666666671</v>
      </c>
      <c r="M234" s="84">
        <v>7.5000000000000009</v>
      </c>
      <c r="N234" s="85">
        <f t="shared" si="33"/>
        <v>0.97368421052631582</v>
      </c>
    </row>
    <row r="235" spans="1:14" x14ac:dyDescent="0.25">
      <c r="A235" s="80" t="str">
        <f t="shared" ref="A235:A238" si="48">A234</f>
        <v>Tunja</v>
      </c>
      <c r="B235" s="80" t="str">
        <f t="shared" ref="B235:B238" si="49">B234</f>
        <v>Penal</v>
      </c>
      <c r="C235" s="81" t="s">
        <v>1094</v>
      </c>
      <c r="D235" s="82">
        <v>6</v>
      </c>
      <c r="E235" s="82">
        <v>404</v>
      </c>
      <c r="F235" s="82">
        <v>67.333333333333329</v>
      </c>
      <c r="G235" s="82">
        <v>376</v>
      </c>
      <c r="H235" s="82">
        <v>62.666666666666664</v>
      </c>
      <c r="I235" s="83">
        <v>4</v>
      </c>
      <c r="J235" s="84">
        <v>55.166666666666664</v>
      </c>
      <c r="K235" s="84">
        <v>12.166666666666668</v>
      </c>
      <c r="L235" s="84">
        <v>55.166666666666664</v>
      </c>
      <c r="M235" s="84">
        <v>7.5000000000000009</v>
      </c>
      <c r="N235" s="85">
        <f t="shared" si="33"/>
        <v>0.93069306930693074</v>
      </c>
    </row>
    <row r="236" spans="1:14" x14ac:dyDescent="0.25">
      <c r="A236" s="80" t="str">
        <f t="shared" si="48"/>
        <v>Tunja</v>
      </c>
      <c r="B236" s="80" t="str">
        <f t="shared" si="49"/>
        <v>Penal</v>
      </c>
      <c r="C236" s="81" t="s">
        <v>1095</v>
      </c>
      <c r="D236" s="82">
        <v>6</v>
      </c>
      <c r="E236" s="82">
        <v>197</v>
      </c>
      <c r="F236" s="82">
        <v>32.833333333333336</v>
      </c>
      <c r="G236" s="82">
        <v>179</v>
      </c>
      <c r="H236" s="82">
        <v>29.833333333333332</v>
      </c>
      <c r="I236" s="83">
        <v>24</v>
      </c>
      <c r="J236" s="84">
        <v>28.5</v>
      </c>
      <c r="K236" s="84">
        <v>4.3333333333333339</v>
      </c>
      <c r="L236" s="84">
        <v>27.666666666666664</v>
      </c>
      <c r="M236" s="84">
        <v>2.1666666666666665</v>
      </c>
      <c r="N236" s="85">
        <f t="shared" si="33"/>
        <v>0.90862944162436543</v>
      </c>
    </row>
    <row r="237" spans="1:14" x14ac:dyDescent="0.25">
      <c r="A237" s="80" t="str">
        <f t="shared" si="48"/>
        <v>Tunja</v>
      </c>
      <c r="B237" s="80" t="str">
        <f t="shared" si="49"/>
        <v>Penal</v>
      </c>
      <c r="C237" s="81" t="s">
        <v>1096</v>
      </c>
      <c r="D237" s="82">
        <v>6</v>
      </c>
      <c r="E237" s="82">
        <v>145</v>
      </c>
      <c r="F237" s="82">
        <v>24.166666666666668</v>
      </c>
      <c r="G237" s="82">
        <v>128</v>
      </c>
      <c r="H237" s="82">
        <v>21.333333333333332</v>
      </c>
      <c r="I237" s="83">
        <v>14</v>
      </c>
      <c r="J237" s="84">
        <v>24.166666666666668</v>
      </c>
      <c r="K237" s="84"/>
      <c r="L237" s="84">
        <v>21.333333333333336</v>
      </c>
      <c r="M237" s="84"/>
      <c r="N237" s="85">
        <f t="shared" si="33"/>
        <v>0.88275862068965516</v>
      </c>
    </row>
    <row r="238" spans="1:14" x14ac:dyDescent="0.25">
      <c r="A238" s="80" t="str">
        <f t="shared" si="48"/>
        <v>Tunja</v>
      </c>
      <c r="B238" s="80" t="str">
        <f t="shared" si="49"/>
        <v>Penal</v>
      </c>
      <c r="C238" s="81" t="s">
        <v>1097</v>
      </c>
      <c r="D238" s="82">
        <v>6</v>
      </c>
      <c r="E238" s="82">
        <v>157</v>
      </c>
      <c r="F238" s="82">
        <v>26.166666666666668</v>
      </c>
      <c r="G238" s="82">
        <v>19</v>
      </c>
      <c r="H238" s="82">
        <v>3.1666666666666665</v>
      </c>
      <c r="I238" s="83">
        <v>41</v>
      </c>
      <c r="J238" s="84">
        <v>26.166666666666668</v>
      </c>
      <c r="K238" s="84"/>
      <c r="L238" s="84">
        <v>3.1666666666666665</v>
      </c>
      <c r="M238" s="84"/>
      <c r="N238" s="85">
        <f t="shared" si="33"/>
        <v>0.12101910828025478</v>
      </c>
    </row>
    <row r="239" spans="1:14" x14ac:dyDescent="0.25">
      <c r="A239" s="86" t="s">
        <v>1593</v>
      </c>
      <c r="B239" s="86"/>
      <c r="C239" s="87"/>
      <c r="D239" s="88"/>
      <c r="E239" s="88"/>
      <c r="F239" s="88">
        <v>43</v>
      </c>
      <c r="G239" s="88"/>
      <c r="H239" s="88">
        <v>36</v>
      </c>
      <c r="I239" s="89"/>
      <c r="J239" s="90">
        <v>38</v>
      </c>
      <c r="K239" s="90">
        <v>9</v>
      </c>
      <c r="L239" s="90">
        <v>32</v>
      </c>
      <c r="M239" s="90">
        <v>6</v>
      </c>
      <c r="N239" s="91"/>
    </row>
    <row r="240" spans="1:14" x14ac:dyDescent="0.25">
      <c r="A240" s="92" t="s">
        <v>180</v>
      </c>
      <c r="B240" s="125"/>
      <c r="C240" s="93"/>
      <c r="D240" s="95"/>
      <c r="E240" s="95">
        <v>1283</v>
      </c>
      <c r="F240" s="95">
        <v>213.83333333333331</v>
      </c>
      <c r="G240" s="95">
        <v>1072</v>
      </c>
      <c r="H240" s="95">
        <v>178.66666666666666</v>
      </c>
      <c r="I240" s="96">
        <v>87</v>
      </c>
      <c r="J240" s="97">
        <v>188.16666666666666</v>
      </c>
      <c r="K240" s="97">
        <v>25.666666666666671</v>
      </c>
      <c r="L240" s="97">
        <v>161.5</v>
      </c>
      <c r="M240" s="97">
        <v>17.166666666666668</v>
      </c>
      <c r="N240" s="98">
        <f t="shared" si="33"/>
        <v>0.83554169914263443</v>
      </c>
    </row>
    <row r="241" spans="1:14" x14ac:dyDescent="0.25">
      <c r="A241" s="78" t="s">
        <v>186</v>
      </c>
      <c r="B241" s="78" t="s">
        <v>12</v>
      </c>
      <c r="C241" s="81" t="s">
        <v>1098</v>
      </c>
      <c r="D241" s="82">
        <v>6</v>
      </c>
      <c r="E241" s="82">
        <v>260</v>
      </c>
      <c r="F241" s="82">
        <v>43.333333333333336</v>
      </c>
      <c r="G241" s="82">
        <v>200</v>
      </c>
      <c r="H241" s="82">
        <v>33.333333333333336</v>
      </c>
      <c r="I241" s="83">
        <v>697</v>
      </c>
      <c r="J241" s="84">
        <v>23.333333333333339</v>
      </c>
      <c r="K241" s="84">
        <v>20</v>
      </c>
      <c r="L241" s="84">
        <v>17.833333333333336</v>
      </c>
      <c r="M241" s="84">
        <v>15.5</v>
      </c>
      <c r="N241" s="85">
        <f t="shared" si="33"/>
        <v>0.76923076923076927</v>
      </c>
    </row>
    <row r="242" spans="1:14" x14ac:dyDescent="0.25">
      <c r="A242" s="86" t="s">
        <v>1593</v>
      </c>
      <c r="B242" s="86"/>
      <c r="C242" s="87"/>
      <c r="D242" s="88"/>
      <c r="E242" s="88"/>
      <c r="F242" s="88">
        <v>43</v>
      </c>
      <c r="G242" s="88"/>
      <c r="H242" s="88">
        <v>33</v>
      </c>
      <c r="I242" s="89"/>
      <c r="J242" s="90">
        <v>23</v>
      </c>
      <c r="K242" s="90">
        <v>20</v>
      </c>
      <c r="L242" s="90">
        <v>18</v>
      </c>
      <c r="M242" s="90">
        <v>16</v>
      </c>
      <c r="N242" s="91"/>
    </row>
    <row r="243" spans="1:14" x14ac:dyDescent="0.25">
      <c r="A243" s="92" t="s">
        <v>190</v>
      </c>
      <c r="B243" s="125"/>
      <c r="C243" s="93"/>
      <c r="D243" s="95"/>
      <c r="E243" s="95">
        <v>260</v>
      </c>
      <c r="F243" s="95">
        <v>43.333333333333336</v>
      </c>
      <c r="G243" s="95">
        <v>200</v>
      </c>
      <c r="H243" s="95">
        <v>33.333333333333336</v>
      </c>
      <c r="I243" s="96">
        <v>697</v>
      </c>
      <c r="J243" s="97">
        <v>23.333333333333339</v>
      </c>
      <c r="K243" s="97">
        <v>20</v>
      </c>
      <c r="L243" s="97">
        <v>17.833333333333336</v>
      </c>
      <c r="M243" s="97">
        <v>15.5</v>
      </c>
      <c r="N243" s="98">
        <f t="shared" si="33"/>
        <v>0.76923076923076927</v>
      </c>
    </row>
    <row r="244" spans="1:14" x14ac:dyDescent="0.25">
      <c r="A244" s="78" t="s">
        <v>441</v>
      </c>
      <c r="B244" s="78" t="s">
        <v>12</v>
      </c>
      <c r="C244" s="81" t="s">
        <v>1099</v>
      </c>
      <c r="D244" s="82">
        <v>3</v>
      </c>
      <c r="E244" s="82">
        <v>239</v>
      </c>
      <c r="F244" s="82">
        <v>79.666666666666671</v>
      </c>
      <c r="G244" s="82">
        <v>229</v>
      </c>
      <c r="H244" s="82">
        <v>76.333333333333329</v>
      </c>
      <c r="I244" s="83">
        <v>40</v>
      </c>
      <c r="J244" s="84">
        <v>66</v>
      </c>
      <c r="K244" s="84">
        <v>13.666666666666666</v>
      </c>
      <c r="L244" s="84">
        <v>65</v>
      </c>
      <c r="M244" s="84">
        <v>11.333333333333332</v>
      </c>
      <c r="N244" s="85">
        <f t="shared" si="33"/>
        <v>0.95815899581589958</v>
      </c>
    </row>
    <row r="245" spans="1:14" x14ac:dyDescent="0.25">
      <c r="A245" s="80" t="str">
        <f t="shared" ref="A245:B245" si="50">A244</f>
        <v>Yopal</v>
      </c>
      <c r="B245" s="80" t="str">
        <f t="shared" si="50"/>
        <v>Penal</v>
      </c>
      <c r="C245" s="81" t="s">
        <v>1100</v>
      </c>
      <c r="D245" s="82">
        <v>6</v>
      </c>
      <c r="E245" s="82">
        <v>479</v>
      </c>
      <c r="F245" s="82">
        <v>79.833333333333329</v>
      </c>
      <c r="G245" s="82">
        <v>450</v>
      </c>
      <c r="H245" s="82">
        <v>75</v>
      </c>
      <c r="I245" s="83">
        <v>47</v>
      </c>
      <c r="J245" s="84">
        <v>65.833333333333329</v>
      </c>
      <c r="K245" s="84">
        <v>14</v>
      </c>
      <c r="L245" s="84">
        <v>63.833333333333329</v>
      </c>
      <c r="M245" s="84">
        <v>11.166666666666668</v>
      </c>
      <c r="N245" s="85">
        <f t="shared" si="33"/>
        <v>0.93945720250521925</v>
      </c>
    </row>
    <row r="246" spans="1:14" x14ac:dyDescent="0.25">
      <c r="A246" s="86" t="s">
        <v>1593</v>
      </c>
      <c r="B246" s="86"/>
      <c r="C246" s="87"/>
      <c r="D246" s="88"/>
      <c r="E246" s="88"/>
      <c r="F246" s="88">
        <v>80</v>
      </c>
      <c r="G246" s="88"/>
      <c r="H246" s="88">
        <v>76</v>
      </c>
      <c r="I246" s="89"/>
      <c r="J246" s="90">
        <v>66</v>
      </c>
      <c r="K246" s="90">
        <v>14</v>
      </c>
      <c r="L246" s="90">
        <v>64</v>
      </c>
      <c r="M246" s="90">
        <v>11</v>
      </c>
      <c r="N246" s="91"/>
    </row>
    <row r="247" spans="1:14" x14ac:dyDescent="0.25">
      <c r="A247" s="92" t="s">
        <v>445</v>
      </c>
      <c r="B247" s="92"/>
      <c r="C247" s="94"/>
      <c r="D247" s="95"/>
      <c r="E247" s="95">
        <v>718</v>
      </c>
      <c r="F247" s="95">
        <v>159.5</v>
      </c>
      <c r="G247" s="95">
        <v>679</v>
      </c>
      <c r="H247" s="95">
        <v>151.33333333333331</v>
      </c>
      <c r="I247" s="96">
        <v>87</v>
      </c>
      <c r="J247" s="97">
        <v>131.83333333333331</v>
      </c>
      <c r="K247" s="97">
        <v>27.666666666666664</v>
      </c>
      <c r="L247" s="97">
        <v>128.83333333333331</v>
      </c>
      <c r="M247" s="97">
        <v>22.5</v>
      </c>
      <c r="N247" s="98">
        <f t="shared" si="33"/>
        <v>0.94568245125348194</v>
      </c>
    </row>
    <row r="248" spans="1:14" x14ac:dyDescent="0.25">
      <c r="A248" s="113" t="s">
        <v>191</v>
      </c>
      <c r="B248" s="113"/>
      <c r="C248" s="114"/>
      <c r="D248" s="115"/>
      <c r="E248" s="115">
        <v>55888</v>
      </c>
      <c r="F248" s="115">
        <v>10195.272480426454</v>
      </c>
      <c r="G248" s="115">
        <v>43238</v>
      </c>
      <c r="H248" s="115">
        <v>7789.8288022655306</v>
      </c>
      <c r="I248" s="116">
        <v>22281</v>
      </c>
      <c r="J248" s="115">
        <v>8361.3368482425485</v>
      </c>
      <c r="K248" s="115">
        <v>1833.9356321839075</v>
      </c>
      <c r="L248" s="115">
        <v>6259.3035149092102</v>
      </c>
      <c r="M248" s="115">
        <v>1530.5252873563218</v>
      </c>
      <c r="N248" s="117">
        <f t="shared" si="33"/>
        <v>0.77365445176066416</v>
      </c>
    </row>
    <row r="249" spans="1:14" x14ac:dyDescent="0.25">
      <c r="A249" s="113" t="s">
        <v>1595</v>
      </c>
      <c r="B249" s="113"/>
      <c r="C249" s="114"/>
      <c r="D249" s="115"/>
      <c r="E249" s="115"/>
      <c r="F249" s="115"/>
      <c r="G249" s="115"/>
      <c r="H249" s="115"/>
      <c r="I249" s="116"/>
      <c r="J249" s="115">
        <f>+AVERAGE(J246,J242,J239,J232,J226,J220,J210,J205,J200,J194,J189,J172,J168,J158,J152,J147,J131,J113,J107,J87,J71,J60,J51,J42,J36,J32,J20,J16)</f>
        <v>53.357142857142854</v>
      </c>
      <c r="K249" s="115">
        <f t="shared" ref="K249:M249" si="51">+AVERAGE(K246,K242,K239,K232,K226,K220,K210,K205,K200,K194,K189,K172,K168,K158,K152,K147,K131,K113,K107,K87,K71,K60,K51,K42,K36,K32,K20,K16)</f>
        <v>12.73076923076923</v>
      </c>
      <c r="L249" s="115">
        <f t="shared" si="51"/>
        <v>40.714285714285715</v>
      </c>
      <c r="M249" s="115">
        <f t="shared" si="51"/>
        <v>10.74074074074074</v>
      </c>
    </row>
  </sheetData>
  <mergeCells count="8">
    <mergeCell ref="L13:M13"/>
    <mergeCell ref="J13:K13"/>
    <mergeCell ref="A2:C2"/>
    <mergeCell ref="A3:C3"/>
    <mergeCell ref="D3:G3"/>
    <mergeCell ref="A4:C4"/>
    <mergeCell ref="D4:G4"/>
    <mergeCell ref="A12:N12"/>
  </mergeCells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showGridLines="0" tabSelected="1" workbookViewId="0">
      <pane ySplit="16" topLeftCell="A17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18.42578125" style="55" customWidth="1"/>
    <col min="3" max="3" width="43.28515625" style="55" customWidth="1"/>
    <col min="4" max="4" width="10.28515625" customWidth="1"/>
    <col min="5" max="5" width="10.140625" customWidth="1"/>
    <col min="7" max="7" width="10.42578125" customWidth="1"/>
    <col min="9" max="9" width="11" customWidth="1"/>
    <col min="10" max="10" width="9.140625" customWidth="1"/>
    <col min="11" max="11" width="11.7109375" customWidth="1"/>
    <col min="12" max="12" width="9" customWidth="1"/>
    <col min="13" max="13" width="12.140625" customWidth="1"/>
  </cols>
  <sheetData>
    <row r="1" spans="1:14" x14ac:dyDescent="0.25">
      <c r="A1" s="1"/>
      <c r="B1" s="2"/>
      <c r="C1" s="2"/>
    </row>
    <row r="2" spans="1:14" x14ac:dyDescent="0.25">
      <c r="A2" s="185"/>
      <c r="B2" s="185"/>
      <c r="C2" s="185"/>
    </row>
    <row r="3" spans="1:14" ht="15" customHeight="1" x14ac:dyDescent="0.25">
      <c r="A3" s="186"/>
      <c r="B3" s="186"/>
      <c r="C3" s="186"/>
      <c r="D3" s="180" t="s">
        <v>0</v>
      </c>
      <c r="E3" s="180"/>
      <c r="F3" s="180"/>
      <c r="G3" s="180"/>
      <c r="H3" s="180"/>
    </row>
    <row r="4" spans="1:14" x14ac:dyDescent="0.25">
      <c r="A4" s="186"/>
      <c r="B4" s="186"/>
      <c r="C4" s="186"/>
      <c r="D4" s="179" t="s">
        <v>1</v>
      </c>
      <c r="E4" s="179"/>
      <c r="F4" s="179"/>
      <c r="G4" s="179"/>
      <c r="H4" s="179"/>
    </row>
    <row r="5" spans="1:14" x14ac:dyDescent="0.25">
      <c r="A5" s="7"/>
      <c r="B5" s="2"/>
      <c r="C5" s="2"/>
    </row>
    <row r="6" spans="1:14" x14ac:dyDescent="0.25">
      <c r="A6" s="8" t="s">
        <v>7</v>
      </c>
      <c r="B6" s="2"/>
      <c r="C6" s="2"/>
    </row>
    <row r="7" spans="1:14" x14ac:dyDescent="0.25">
      <c r="A7" s="9" t="s">
        <v>2</v>
      </c>
      <c r="B7" s="2"/>
      <c r="C7" s="2"/>
    </row>
    <row r="8" spans="1:14" ht="18" x14ac:dyDescent="0.25">
      <c r="A8" s="9" t="s">
        <v>1121</v>
      </c>
      <c r="B8" s="2"/>
      <c r="C8" s="2"/>
    </row>
    <row r="9" spans="1:14" ht="18" x14ac:dyDescent="0.25">
      <c r="A9" s="9" t="s">
        <v>943</v>
      </c>
      <c r="B9" s="2"/>
      <c r="C9" s="2"/>
    </row>
    <row r="10" spans="1:14" x14ac:dyDescent="0.25">
      <c r="A10" s="9" t="s">
        <v>5</v>
      </c>
      <c r="B10" s="10"/>
      <c r="C10" s="10"/>
    </row>
    <row r="11" spans="1:14" x14ac:dyDescent="0.25">
      <c r="A11" s="171" t="s">
        <v>1594</v>
      </c>
      <c r="B11" s="10"/>
      <c r="C11" s="10"/>
    </row>
    <row r="12" spans="1:14" x14ac:dyDescent="0.25">
      <c r="A12" s="9"/>
      <c r="B12" s="10"/>
      <c r="C12" s="10"/>
    </row>
    <row r="13" spans="1:14" ht="65.25" customHeight="1" x14ac:dyDescent="0.25">
      <c r="A13" s="187" t="s">
        <v>242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</row>
    <row r="15" spans="1:14" ht="32.25" customHeight="1" x14ac:dyDescent="0.25">
      <c r="A15" s="131"/>
      <c r="B15" s="132"/>
      <c r="C15" s="132"/>
      <c r="D15" s="131"/>
      <c r="E15" s="131"/>
      <c r="F15" s="131"/>
      <c r="G15" s="131"/>
      <c r="H15" s="131"/>
      <c r="I15" s="131"/>
      <c r="J15" s="181" t="s">
        <v>201</v>
      </c>
      <c r="K15" s="182"/>
      <c r="L15" s="181" t="s">
        <v>216</v>
      </c>
      <c r="M15" s="182"/>
      <c r="N15" s="131"/>
    </row>
    <row r="16" spans="1:14" ht="48" x14ac:dyDescent="0.25">
      <c r="A16" s="133" t="s">
        <v>8</v>
      </c>
      <c r="B16" s="133" t="s">
        <v>9</v>
      </c>
      <c r="C16" s="133" t="s">
        <v>10</v>
      </c>
      <c r="D16" s="134" t="s">
        <v>212</v>
      </c>
      <c r="E16" s="134" t="s">
        <v>220</v>
      </c>
      <c r="F16" s="134" t="s">
        <v>197</v>
      </c>
      <c r="G16" s="134" t="s">
        <v>214</v>
      </c>
      <c r="H16" s="134" t="s">
        <v>202</v>
      </c>
      <c r="I16" s="135" t="s">
        <v>200</v>
      </c>
      <c r="J16" s="136" t="s">
        <v>192</v>
      </c>
      <c r="K16" s="136" t="s">
        <v>193</v>
      </c>
      <c r="L16" s="136" t="s">
        <v>192</v>
      </c>
      <c r="M16" s="136" t="s">
        <v>193</v>
      </c>
      <c r="N16" s="169" t="s">
        <v>194</v>
      </c>
    </row>
    <row r="17" spans="1:14" ht="26.25" x14ac:dyDescent="0.25">
      <c r="A17" s="78" t="s">
        <v>20</v>
      </c>
      <c r="B17" s="79" t="s">
        <v>457</v>
      </c>
      <c r="C17" s="81" t="s">
        <v>1122</v>
      </c>
      <c r="D17" s="82">
        <v>6</v>
      </c>
      <c r="E17" s="82">
        <v>246</v>
      </c>
      <c r="F17" s="82">
        <v>41</v>
      </c>
      <c r="G17" s="82">
        <v>211</v>
      </c>
      <c r="H17" s="82">
        <v>35.166666666666664</v>
      </c>
      <c r="I17" s="83">
        <v>142</v>
      </c>
      <c r="J17" s="84">
        <v>24.333333333333329</v>
      </c>
      <c r="K17" s="84">
        <v>16.666666666666671</v>
      </c>
      <c r="L17" s="84">
        <v>20.333333333333336</v>
      </c>
      <c r="M17" s="84">
        <v>14.833333333333332</v>
      </c>
      <c r="N17" s="85">
        <f>+G17/E17</f>
        <v>0.85772357723577231</v>
      </c>
    </row>
    <row r="18" spans="1:14" ht="26.25" x14ac:dyDescent="0.25">
      <c r="A18" s="80" t="str">
        <f>A17</f>
        <v>Armenia</v>
      </c>
      <c r="B18" s="81" t="str">
        <f t="shared" ref="B18" si="0">B17</f>
        <v>Penal con Función de Conocimiento</v>
      </c>
      <c r="C18" s="81" t="s">
        <v>1123</v>
      </c>
      <c r="D18" s="82">
        <v>6</v>
      </c>
      <c r="E18" s="82">
        <v>257</v>
      </c>
      <c r="F18" s="82">
        <v>42.833333333333336</v>
      </c>
      <c r="G18" s="82">
        <v>168</v>
      </c>
      <c r="H18" s="82">
        <v>28</v>
      </c>
      <c r="I18" s="83">
        <v>195</v>
      </c>
      <c r="J18" s="84">
        <v>25.666666666666664</v>
      </c>
      <c r="K18" s="84">
        <v>17.166666666666664</v>
      </c>
      <c r="L18" s="84">
        <v>14.166666666666666</v>
      </c>
      <c r="M18" s="84">
        <v>13.833333333333334</v>
      </c>
      <c r="N18" s="85">
        <f t="shared" ref="N18:N86" si="1">+G18/E18</f>
        <v>0.65369649805447472</v>
      </c>
    </row>
    <row r="19" spans="1:14" x14ac:dyDescent="0.25">
      <c r="A19" s="86" t="s">
        <v>1593</v>
      </c>
      <c r="B19" s="87"/>
      <c r="C19" s="87"/>
      <c r="D19" s="88"/>
      <c r="E19" s="88"/>
      <c r="F19" s="88">
        <v>42</v>
      </c>
      <c r="G19" s="88"/>
      <c r="H19" s="88">
        <v>32</v>
      </c>
      <c r="I19" s="89"/>
      <c r="J19" s="90">
        <v>25</v>
      </c>
      <c r="K19" s="90">
        <v>17</v>
      </c>
      <c r="L19" s="90">
        <v>17</v>
      </c>
      <c r="M19" s="90">
        <v>14</v>
      </c>
      <c r="N19" s="91"/>
    </row>
    <row r="20" spans="1:14" x14ac:dyDescent="0.25">
      <c r="A20" s="92" t="s">
        <v>23</v>
      </c>
      <c r="B20" s="93"/>
      <c r="C20" s="93"/>
      <c r="D20" s="95"/>
      <c r="E20" s="95">
        <v>503</v>
      </c>
      <c r="F20" s="95">
        <v>83.833333333333343</v>
      </c>
      <c r="G20" s="95">
        <v>379</v>
      </c>
      <c r="H20" s="95">
        <v>63.166666666666664</v>
      </c>
      <c r="I20" s="96">
        <v>337</v>
      </c>
      <c r="J20" s="97">
        <v>49.999999999999993</v>
      </c>
      <c r="K20" s="97">
        <v>33.833333333333336</v>
      </c>
      <c r="L20" s="97">
        <v>34.5</v>
      </c>
      <c r="M20" s="97">
        <v>28.666666666666664</v>
      </c>
      <c r="N20" s="98">
        <f t="shared" si="1"/>
        <v>0.75347912524850891</v>
      </c>
    </row>
    <row r="21" spans="1:14" ht="26.25" x14ac:dyDescent="0.25">
      <c r="A21" s="78" t="s">
        <v>28</v>
      </c>
      <c r="B21" s="79" t="s">
        <v>457</v>
      </c>
      <c r="C21" s="81" t="s">
        <v>1124</v>
      </c>
      <c r="D21" s="82">
        <v>6</v>
      </c>
      <c r="E21" s="82">
        <v>253</v>
      </c>
      <c r="F21" s="82">
        <v>42.166666666666664</v>
      </c>
      <c r="G21" s="82">
        <v>191</v>
      </c>
      <c r="H21" s="82">
        <v>31.833333333333332</v>
      </c>
      <c r="I21" s="83">
        <v>377</v>
      </c>
      <c r="J21" s="84">
        <v>29.333333333333336</v>
      </c>
      <c r="K21" s="84">
        <v>12.833333333333334</v>
      </c>
      <c r="L21" s="84">
        <v>19.499999999999996</v>
      </c>
      <c r="M21" s="84">
        <v>12.333333333333334</v>
      </c>
      <c r="N21" s="85">
        <f t="shared" si="1"/>
        <v>0.75494071146245056</v>
      </c>
    </row>
    <row r="22" spans="1:14" ht="26.25" x14ac:dyDescent="0.25">
      <c r="A22" s="80" t="str">
        <f t="shared" ref="A22:A59" si="2">A21</f>
        <v>Bogotá</v>
      </c>
      <c r="B22" s="81" t="str">
        <f t="shared" ref="B22:B59" si="3">B21</f>
        <v>Penal con Función de Conocimiento</v>
      </c>
      <c r="C22" s="81" t="s">
        <v>1125</v>
      </c>
      <c r="D22" s="82">
        <v>6</v>
      </c>
      <c r="E22" s="82">
        <v>204</v>
      </c>
      <c r="F22" s="82">
        <v>34</v>
      </c>
      <c r="G22" s="82">
        <v>163</v>
      </c>
      <c r="H22" s="82">
        <v>27.166666666666668</v>
      </c>
      <c r="I22" s="83">
        <v>282</v>
      </c>
      <c r="J22" s="84">
        <v>24.833333333333332</v>
      </c>
      <c r="K22" s="84">
        <v>9.1666666666666661</v>
      </c>
      <c r="L22" s="84">
        <v>21.000000000000004</v>
      </c>
      <c r="M22" s="84">
        <v>6.1666666666666679</v>
      </c>
      <c r="N22" s="85">
        <f t="shared" si="1"/>
        <v>0.7990196078431373</v>
      </c>
    </row>
    <row r="23" spans="1:14" ht="26.25" x14ac:dyDescent="0.25">
      <c r="A23" s="80" t="str">
        <f t="shared" si="2"/>
        <v>Bogotá</v>
      </c>
      <c r="B23" s="81" t="str">
        <f t="shared" si="3"/>
        <v>Penal con Función de Conocimiento</v>
      </c>
      <c r="C23" s="81" t="s">
        <v>1126</v>
      </c>
      <c r="D23" s="82">
        <v>6</v>
      </c>
      <c r="E23" s="82">
        <v>276</v>
      </c>
      <c r="F23" s="82">
        <v>46</v>
      </c>
      <c r="G23" s="82">
        <v>186</v>
      </c>
      <c r="H23" s="82">
        <v>31</v>
      </c>
      <c r="I23" s="83">
        <v>355</v>
      </c>
      <c r="J23" s="84">
        <v>34.5</v>
      </c>
      <c r="K23" s="84">
        <v>11.5</v>
      </c>
      <c r="L23" s="84">
        <v>21.5</v>
      </c>
      <c r="M23" s="84">
        <v>9.4999999999999982</v>
      </c>
      <c r="N23" s="85">
        <f t="shared" si="1"/>
        <v>0.67391304347826086</v>
      </c>
    </row>
    <row r="24" spans="1:14" ht="26.25" x14ac:dyDescent="0.25">
      <c r="A24" s="80" t="str">
        <f t="shared" si="2"/>
        <v>Bogotá</v>
      </c>
      <c r="B24" s="81" t="str">
        <f t="shared" si="3"/>
        <v>Penal con Función de Conocimiento</v>
      </c>
      <c r="C24" s="81"/>
      <c r="D24" s="82">
        <v>6</v>
      </c>
      <c r="E24" s="82">
        <v>240</v>
      </c>
      <c r="F24" s="82">
        <v>40</v>
      </c>
      <c r="G24" s="82">
        <v>241</v>
      </c>
      <c r="H24" s="82">
        <v>40.166666666666664</v>
      </c>
      <c r="I24" s="83">
        <v>338</v>
      </c>
      <c r="J24" s="84">
        <v>26.833333333333336</v>
      </c>
      <c r="K24" s="84">
        <v>13.166666666666666</v>
      </c>
      <c r="L24" s="84">
        <v>30.5</v>
      </c>
      <c r="M24" s="84">
        <v>9.6666666666666661</v>
      </c>
      <c r="N24" s="85">
        <f t="shared" si="1"/>
        <v>1.0041666666666667</v>
      </c>
    </row>
    <row r="25" spans="1:14" ht="26.25" x14ac:dyDescent="0.25">
      <c r="A25" s="80" t="str">
        <f t="shared" si="2"/>
        <v>Bogotá</v>
      </c>
      <c r="B25" s="81" t="str">
        <f t="shared" si="3"/>
        <v>Penal con Función de Conocimiento</v>
      </c>
      <c r="C25" s="81" t="s">
        <v>1127</v>
      </c>
      <c r="D25" s="82">
        <v>6</v>
      </c>
      <c r="E25" s="82">
        <v>229</v>
      </c>
      <c r="F25" s="82">
        <v>38.166666666666664</v>
      </c>
      <c r="G25" s="82">
        <v>188</v>
      </c>
      <c r="H25" s="82">
        <v>31.333333333333332</v>
      </c>
      <c r="I25" s="83">
        <v>314</v>
      </c>
      <c r="J25" s="84">
        <v>26.166666666666668</v>
      </c>
      <c r="K25" s="84">
        <v>12</v>
      </c>
      <c r="L25" s="84">
        <v>20.666666666666668</v>
      </c>
      <c r="M25" s="84">
        <v>10.666666666666668</v>
      </c>
      <c r="N25" s="85">
        <f t="shared" si="1"/>
        <v>0.82096069868995636</v>
      </c>
    </row>
    <row r="26" spans="1:14" ht="26.25" x14ac:dyDescent="0.25">
      <c r="A26" s="80" t="str">
        <f t="shared" si="2"/>
        <v>Bogotá</v>
      </c>
      <c r="B26" s="81" t="str">
        <f t="shared" si="3"/>
        <v>Penal con Función de Conocimiento</v>
      </c>
      <c r="C26" s="81" t="s">
        <v>1128</v>
      </c>
      <c r="D26" s="82">
        <v>3</v>
      </c>
      <c r="E26" s="82">
        <v>109</v>
      </c>
      <c r="F26" s="82">
        <v>36.333333333333336</v>
      </c>
      <c r="G26" s="82">
        <v>77</v>
      </c>
      <c r="H26" s="82">
        <v>25.666666666666668</v>
      </c>
      <c r="I26" s="83">
        <v>318</v>
      </c>
      <c r="J26" s="84">
        <v>24.000000000000004</v>
      </c>
      <c r="K26" s="84">
        <v>12.333333333333332</v>
      </c>
      <c r="L26" s="84">
        <v>13.666666666666666</v>
      </c>
      <c r="M26" s="84">
        <v>12</v>
      </c>
      <c r="N26" s="85">
        <f t="shared" si="1"/>
        <v>0.70642201834862384</v>
      </c>
    </row>
    <row r="27" spans="1:14" ht="26.25" x14ac:dyDescent="0.25">
      <c r="A27" s="80" t="str">
        <f t="shared" si="2"/>
        <v>Bogotá</v>
      </c>
      <c r="B27" s="81" t="str">
        <f t="shared" si="3"/>
        <v>Penal con Función de Conocimiento</v>
      </c>
      <c r="C27" s="81" t="s">
        <v>1129</v>
      </c>
      <c r="D27" s="82">
        <v>6</v>
      </c>
      <c r="E27" s="82">
        <v>240</v>
      </c>
      <c r="F27" s="82">
        <v>40</v>
      </c>
      <c r="G27" s="82">
        <v>180</v>
      </c>
      <c r="H27" s="82">
        <v>30</v>
      </c>
      <c r="I27" s="83">
        <v>324</v>
      </c>
      <c r="J27" s="84">
        <v>27.5</v>
      </c>
      <c r="K27" s="84">
        <v>12.500000000000002</v>
      </c>
      <c r="L27" s="84">
        <v>21.333333333333336</v>
      </c>
      <c r="M27" s="84">
        <v>8.6666666666666679</v>
      </c>
      <c r="N27" s="85">
        <f t="shared" si="1"/>
        <v>0.75</v>
      </c>
    </row>
    <row r="28" spans="1:14" ht="26.25" x14ac:dyDescent="0.25">
      <c r="A28" s="80" t="str">
        <f t="shared" si="2"/>
        <v>Bogotá</v>
      </c>
      <c r="B28" s="81" t="str">
        <f t="shared" si="3"/>
        <v>Penal con Función de Conocimiento</v>
      </c>
      <c r="C28" s="81" t="s">
        <v>1130</v>
      </c>
      <c r="D28" s="82">
        <v>6</v>
      </c>
      <c r="E28" s="82">
        <v>210</v>
      </c>
      <c r="F28" s="82">
        <v>35</v>
      </c>
      <c r="G28" s="82">
        <v>142</v>
      </c>
      <c r="H28" s="82">
        <v>23.666666666666668</v>
      </c>
      <c r="I28" s="83">
        <v>249</v>
      </c>
      <c r="J28" s="84">
        <v>28</v>
      </c>
      <c r="K28" s="84">
        <v>7</v>
      </c>
      <c r="L28" s="84">
        <v>18.666666666666664</v>
      </c>
      <c r="M28" s="84">
        <v>5.0000000000000009</v>
      </c>
      <c r="N28" s="85">
        <f t="shared" si="1"/>
        <v>0.67619047619047623</v>
      </c>
    </row>
    <row r="29" spans="1:14" ht="26.25" x14ac:dyDescent="0.25">
      <c r="A29" s="80" t="str">
        <f t="shared" si="2"/>
        <v>Bogotá</v>
      </c>
      <c r="B29" s="81" t="str">
        <f t="shared" si="3"/>
        <v>Penal con Función de Conocimiento</v>
      </c>
      <c r="C29" s="81" t="s">
        <v>1131</v>
      </c>
      <c r="D29" s="82">
        <v>6</v>
      </c>
      <c r="E29" s="82">
        <v>241</v>
      </c>
      <c r="F29" s="82">
        <v>40.166666666666664</v>
      </c>
      <c r="G29" s="82">
        <v>148</v>
      </c>
      <c r="H29" s="82">
        <v>24.666666666666668</v>
      </c>
      <c r="I29" s="83">
        <v>323</v>
      </c>
      <c r="J29" s="84">
        <v>29.500000000000004</v>
      </c>
      <c r="K29" s="84">
        <v>10.666666666666668</v>
      </c>
      <c r="L29" s="84">
        <v>16.999999999999996</v>
      </c>
      <c r="M29" s="84">
        <v>7.6666666666666679</v>
      </c>
      <c r="N29" s="85">
        <f t="shared" si="1"/>
        <v>0.61410788381742742</v>
      </c>
    </row>
    <row r="30" spans="1:14" ht="26.25" x14ac:dyDescent="0.25">
      <c r="A30" s="80" t="str">
        <f t="shared" si="2"/>
        <v>Bogotá</v>
      </c>
      <c r="B30" s="81" t="str">
        <f t="shared" si="3"/>
        <v>Penal con Función de Conocimiento</v>
      </c>
      <c r="C30" s="81" t="s">
        <v>1132</v>
      </c>
      <c r="D30" s="82">
        <v>6</v>
      </c>
      <c r="E30" s="82">
        <v>231</v>
      </c>
      <c r="F30" s="82">
        <v>38.5</v>
      </c>
      <c r="G30" s="82">
        <v>219</v>
      </c>
      <c r="H30" s="82">
        <v>36.5</v>
      </c>
      <c r="I30" s="83">
        <v>394</v>
      </c>
      <c r="J30" s="84">
        <v>26.500000000000004</v>
      </c>
      <c r="K30" s="84">
        <v>11.999999999999998</v>
      </c>
      <c r="L30" s="84">
        <v>24.500000000000004</v>
      </c>
      <c r="M30" s="84">
        <v>12</v>
      </c>
      <c r="N30" s="85">
        <f t="shared" si="1"/>
        <v>0.94805194805194803</v>
      </c>
    </row>
    <row r="31" spans="1:14" ht="26.25" x14ac:dyDescent="0.25">
      <c r="A31" s="80" t="str">
        <f t="shared" si="2"/>
        <v>Bogotá</v>
      </c>
      <c r="B31" s="81" t="str">
        <f t="shared" si="3"/>
        <v>Penal con Función de Conocimiento</v>
      </c>
      <c r="C31" s="81" t="s">
        <v>1133</v>
      </c>
      <c r="D31" s="82">
        <v>6</v>
      </c>
      <c r="E31" s="82">
        <v>277</v>
      </c>
      <c r="F31" s="82">
        <v>46.166666666666664</v>
      </c>
      <c r="G31" s="82">
        <v>180</v>
      </c>
      <c r="H31" s="82">
        <v>30</v>
      </c>
      <c r="I31" s="83">
        <v>414</v>
      </c>
      <c r="J31" s="84">
        <v>33.666666666666664</v>
      </c>
      <c r="K31" s="84">
        <v>12.5</v>
      </c>
      <c r="L31" s="84">
        <v>22.5</v>
      </c>
      <c r="M31" s="84">
        <v>7.5</v>
      </c>
      <c r="N31" s="85">
        <f t="shared" si="1"/>
        <v>0.64981949458483756</v>
      </c>
    </row>
    <row r="32" spans="1:14" ht="26.25" x14ac:dyDescent="0.25">
      <c r="A32" s="80" t="str">
        <f t="shared" si="2"/>
        <v>Bogotá</v>
      </c>
      <c r="B32" s="81" t="str">
        <f t="shared" si="3"/>
        <v>Penal con Función de Conocimiento</v>
      </c>
      <c r="C32" s="81" t="s">
        <v>1134</v>
      </c>
      <c r="D32" s="82">
        <v>6</v>
      </c>
      <c r="E32" s="82">
        <v>244</v>
      </c>
      <c r="F32" s="82">
        <v>40.666666666666664</v>
      </c>
      <c r="G32" s="82">
        <v>216</v>
      </c>
      <c r="H32" s="82">
        <v>36</v>
      </c>
      <c r="I32" s="83">
        <v>389</v>
      </c>
      <c r="J32" s="84">
        <v>28.833333333333332</v>
      </c>
      <c r="K32" s="84">
        <v>11.833333333333332</v>
      </c>
      <c r="L32" s="84">
        <v>25.166666666666668</v>
      </c>
      <c r="M32" s="84">
        <v>10.833333333333334</v>
      </c>
      <c r="N32" s="85">
        <f t="shared" si="1"/>
        <v>0.88524590163934425</v>
      </c>
    </row>
    <row r="33" spans="1:14" ht="26.25" x14ac:dyDescent="0.25">
      <c r="A33" s="80" t="str">
        <f t="shared" si="2"/>
        <v>Bogotá</v>
      </c>
      <c r="B33" s="81" t="str">
        <f t="shared" si="3"/>
        <v>Penal con Función de Conocimiento</v>
      </c>
      <c r="C33" s="81" t="s">
        <v>1135</v>
      </c>
      <c r="D33" s="82">
        <v>6</v>
      </c>
      <c r="E33" s="82">
        <v>236</v>
      </c>
      <c r="F33" s="82">
        <v>39.333333333333336</v>
      </c>
      <c r="G33" s="82">
        <v>137</v>
      </c>
      <c r="H33" s="82">
        <v>22.833333333333332</v>
      </c>
      <c r="I33" s="83">
        <v>396</v>
      </c>
      <c r="J33" s="84">
        <v>28.333333333333332</v>
      </c>
      <c r="K33" s="84">
        <v>10.999999999999998</v>
      </c>
      <c r="L33" s="84">
        <v>15.166666666666668</v>
      </c>
      <c r="M33" s="84">
        <v>7.666666666666667</v>
      </c>
      <c r="N33" s="85">
        <f t="shared" si="1"/>
        <v>0.58050847457627119</v>
      </c>
    </row>
    <row r="34" spans="1:14" ht="26.25" x14ac:dyDescent="0.25">
      <c r="A34" s="80" t="str">
        <f t="shared" si="2"/>
        <v>Bogotá</v>
      </c>
      <c r="B34" s="81" t="str">
        <f t="shared" si="3"/>
        <v>Penal con Función de Conocimiento</v>
      </c>
      <c r="C34" s="81" t="s">
        <v>1136</v>
      </c>
      <c r="D34" s="82">
        <v>6</v>
      </c>
      <c r="E34" s="82">
        <v>138</v>
      </c>
      <c r="F34" s="82">
        <v>23</v>
      </c>
      <c r="G34" s="82">
        <v>113</v>
      </c>
      <c r="H34" s="82">
        <v>18.833333333333332</v>
      </c>
      <c r="I34" s="83">
        <v>372</v>
      </c>
      <c r="J34" s="84">
        <v>15.666666666666668</v>
      </c>
      <c r="K34" s="84">
        <v>7.3333333333333339</v>
      </c>
      <c r="L34" s="84">
        <v>15.166666666666664</v>
      </c>
      <c r="M34" s="84">
        <v>3.6666666666666665</v>
      </c>
      <c r="N34" s="85">
        <f t="shared" si="1"/>
        <v>0.8188405797101449</v>
      </c>
    </row>
    <row r="35" spans="1:14" ht="26.25" x14ac:dyDescent="0.25">
      <c r="A35" s="80" t="str">
        <f t="shared" si="2"/>
        <v>Bogotá</v>
      </c>
      <c r="B35" s="81" t="str">
        <f t="shared" si="3"/>
        <v>Penal con Función de Conocimiento</v>
      </c>
      <c r="C35" s="81" t="s">
        <v>1137</v>
      </c>
      <c r="D35" s="82">
        <v>3</v>
      </c>
      <c r="E35" s="82">
        <v>80</v>
      </c>
      <c r="F35" s="82">
        <v>26.666666666666668</v>
      </c>
      <c r="G35" s="82">
        <v>67</v>
      </c>
      <c r="H35" s="82">
        <v>22.333333333333332</v>
      </c>
      <c r="I35" s="83">
        <v>447</v>
      </c>
      <c r="J35" s="84">
        <v>26.666666666666668</v>
      </c>
      <c r="K35" s="84"/>
      <c r="L35" s="84">
        <v>22.333333333333332</v>
      </c>
      <c r="M35" s="84"/>
      <c r="N35" s="85">
        <f t="shared" si="1"/>
        <v>0.83750000000000002</v>
      </c>
    </row>
    <row r="36" spans="1:14" ht="26.25" x14ac:dyDescent="0.25">
      <c r="A36" s="80" t="str">
        <f t="shared" si="2"/>
        <v>Bogotá</v>
      </c>
      <c r="B36" s="81" t="str">
        <f t="shared" si="3"/>
        <v>Penal con Función de Conocimiento</v>
      </c>
      <c r="C36" s="81" t="s">
        <v>1138</v>
      </c>
      <c r="D36" s="82">
        <v>6</v>
      </c>
      <c r="E36" s="82">
        <v>248</v>
      </c>
      <c r="F36" s="82">
        <v>41.333333333333336</v>
      </c>
      <c r="G36" s="82">
        <v>184</v>
      </c>
      <c r="H36" s="82">
        <v>30.666666666666668</v>
      </c>
      <c r="I36" s="83">
        <v>402</v>
      </c>
      <c r="J36" s="84">
        <v>30.166666666666664</v>
      </c>
      <c r="K36" s="84">
        <v>11.166666666666668</v>
      </c>
      <c r="L36" s="84">
        <v>20.5</v>
      </c>
      <c r="M36" s="84">
        <v>10.166666666666666</v>
      </c>
      <c r="N36" s="85">
        <f t="shared" si="1"/>
        <v>0.74193548387096775</v>
      </c>
    </row>
    <row r="37" spans="1:14" ht="26.25" x14ac:dyDescent="0.25">
      <c r="A37" s="80" t="str">
        <f t="shared" si="2"/>
        <v>Bogotá</v>
      </c>
      <c r="B37" s="81" t="str">
        <f t="shared" si="3"/>
        <v>Penal con Función de Conocimiento</v>
      </c>
      <c r="C37" s="81" t="s">
        <v>1139</v>
      </c>
      <c r="D37" s="82">
        <v>3</v>
      </c>
      <c r="E37" s="82">
        <v>104</v>
      </c>
      <c r="F37" s="82">
        <v>34.666666666666664</v>
      </c>
      <c r="G37" s="82">
        <v>67</v>
      </c>
      <c r="H37" s="82">
        <v>22.333333333333332</v>
      </c>
      <c r="I37" s="83">
        <v>433</v>
      </c>
      <c r="J37" s="84">
        <v>23.666666666666664</v>
      </c>
      <c r="K37" s="84">
        <v>11</v>
      </c>
      <c r="L37" s="84">
        <v>12.333333333333334</v>
      </c>
      <c r="M37" s="84">
        <v>10</v>
      </c>
      <c r="N37" s="85">
        <f t="shared" si="1"/>
        <v>0.64423076923076927</v>
      </c>
    </row>
    <row r="38" spans="1:14" ht="26.25" x14ac:dyDescent="0.25">
      <c r="A38" s="80" t="str">
        <f t="shared" si="2"/>
        <v>Bogotá</v>
      </c>
      <c r="B38" s="81" t="str">
        <f t="shared" si="3"/>
        <v>Penal con Función de Conocimiento</v>
      </c>
      <c r="C38" s="81" t="s">
        <v>1140</v>
      </c>
      <c r="D38" s="82">
        <v>3.7</v>
      </c>
      <c r="E38" s="82">
        <v>114</v>
      </c>
      <c r="F38" s="82">
        <v>30.810810810810811</v>
      </c>
      <c r="G38" s="82">
        <v>82</v>
      </c>
      <c r="H38" s="82">
        <v>22.162162162162161</v>
      </c>
      <c r="I38" s="83">
        <v>412</v>
      </c>
      <c r="J38" s="84">
        <v>20.54054054054054</v>
      </c>
      <c r="K38" s="84">
        <v>10.27027027027027</v>
      </c>
      <c r="L38" s="84">
        <v>13.513513513513512</v>
      </c>
      <c r="M38" s="84">
        <v>8.6486486486486491</v>
      </c>
      <c r="N38" s="85">
        <f t="shared" si="1"/>
        <v>0.7192982456140351</v>
      </c>
    </row>
    <row r="39" spans="1:14" ht="26.25" x14ac:dyDescent="0.25">
      <c r="A39" s="80" t="str">
        <f t="shared" si="2"/>
        <v>Bogotá</v>
      </c>
      <c r="B39" s="81" t="str">
        <f t="shared" si="3"/>
        <v>Penal con Función de Conocimiento</v>
      </c>
      <c r="C39" s="81" t="s">
        <v>1141</v>
      </c>
      <c r="D39" s="82">
        <v>6</v>
      </c>
      <c r="E39" s="82">
        <v>249</v>
      </c>
      <c r="F39" s="82">
        <v>41.5</v>
      </c>
      <c r="G39" s="82">
        <v>157</v>
      </c>
      <c r="H39" s="82">
        <v>26.166666666666668</v>
      </c>
      <c r="I39" s="83">
        <v>432</v>
      </c>
      <c r="J39" s="84">
        <v>28.833333333333336</v>
      </c>
      <c r="K39" s="84">
        <v>12.666666666666666</v>
      </c>
      <c r="L39" s="84">
        <v>15.833333333333334</v>
      </c>
      <c r="M39" s="84">
        <v>10.333333333333334</v>
      </c>
      <c r="N39" s="85">
        <f t="shared" si="1"/>
        <v>0.63052208835341361</v>
      </c>
    </row>
    <row r="40" spans="1:14" ht="26.25" x14ac:dyDescent="0.25">
      <c r="A40" s="80" t="str">
        <f t="shared" si="2"/>
        <v>Bogotá</v>
      </c>
      <c r="B40" s="81" t="str">
        <f t="shared" si="3"/>
        <v>Penal con Función de Conocimiento</v>
      </c>
      <c r="C40" s="81" t="s">
        <v>1142</v>
      </c>
      <c r="D40" s="82">
        <v>2.9</v>
      </c>
      <c r="E40" s="82">
        <v>119</v>
      </c>
      <c r="F40" s="82">
        <v>41.03448275862069</v>
      </c>
      <c r="G40" s="82">
        <v>83</v>
      </c>
      <c r="H40" s="82">
        <v>28.620689655172416</v>
      </c>
      <c r="I40" s="83">
        <v>452</v>
      </c>
      <c r="J40" s="84">
        <v>26.896551724137932</v>
      </c>
      <c r="K40" s="84">
        <v>14.13793103448276</v>
      </c>
      <c r="L40" s="84">
        <v>14.137931034482758</v>
      </c>
      <c r="M40" s="84">
        <v>14.482758620689655</v>
      </c>
      <c r="N40" s="85">
        <f t="shared" si="1"/>
        <v>0.69747899159663862</v>
      </c>
    </row>
    <row r="41" spans="1:14" ht="26.25" x14ac:dyDescent="0.25">
      <c r="A41" s="80" t="str">
        <f t="shared" si="2"/>
        <v>Bogotá</v>
      </c>
      <c r="B41" s="81" t="str">
        <f t="shared" si="3"/>
        <v>Penal con Función de Conocimiento</v>
      </c>
      <c r="C41" s="81" t="s">
        <v>1143</v>
      </c>
      <c r="D41" s="82">
        <v>6</v>
      </c>
      <c r="E41" s="82">
        <v>233</v>
      </c>
      <c r="F41" s="82">
        <v>38.833333333333336</v>
      </c>
      <c r="G41" s="82">
        <v>178</v>
      </c>
      <c r="H41" s="82">
        <v>29.666666666666668</v>
      </c>
      <c r="I41" s="83">
        <v>415</v>
      </c>
      <c r="J41" s="84">
        <v>27.5</v>
      </c>
      <c r="K41" s="84">
        <v>11.333333333333332</v>
      </c>
      <c r="L41" s="84">
        <v>20.666666666666664</v>
      </c>
      <c r="M41" s="84">
        <v>9</v>
      </c>
      <c r="N41" s="85">
        <f t="shared" si="1"/>
        <v>0.76394849785407726</v>
      </c>
    </row>
    <row r="42" spans="1:14" ht="26.25" x14ac:dyDescent="0.25">
      <c r="A42" s="80" t="str">
        <f t="shared" si="2"/>
        <v>Bogotá</v>
      </c>
      <c r="B42" s="81" t="str">
        <f t="shared" si="3"/>
        <v>Penal con Función de Conocimiento</v>
      </c>
      <c r="C42" s="81" t="s">
        <v>1144</v>
      </c>
      <c r="D42" s="82">
        <v>6</v>
      </c>
      <c r="E42" s="82">
        <v>201</v>
      </c>
      <c r="F42" s="82">
        <v>33.5</v>
      </c>
      <c r="G42" s="82">
        <v>178</v>
      </c>
      <c r="H42" s="82">
        <v>29.666666666666668</v>
      </c>
      <c r="I42" s="83">
        <v>443</v>
      </c>
      <c r="J42" s="84">
        <v>28.333333333333332</v>
      </c>
      <c r="K42" s="84">
        <v>5.166666666666667</v>
      </c>
      <c r="L42" s="84">
        <v>20.666666666666668</v>
      </c>
      <c r="M42" s="84">
        <v>8.9999999999999982</v>
      </c>
      <c r="N42" s="85">
        <f t="shared" si="1"/>
        <v>0.88557213930348255</v>
      </c>
    </row>
    <row r="43" spans="1:14" ht="26.25" x14ac:dyDescent="0.25">
      <c r="A43" s="80" t="str">
        <f t="shared" si="2"/>
        <v>Bogotá</v>
      </c>
      <c r="B43" s="81" t="str">
        <f t="shared" si="3"/>
        <v>Penal con Función de Conocimiento</v>
      </c>
      <c r="C43" s="81" t="s">
        <v>1145</v>
      </c>
      <c r="D43" s="82">
        <v>6</v>
      </c>
      <c r="E43" s="82">
        <v>238</v>
      </c>
      <c r="F43" s="82">
        <v>39.666666666666664</v>
      </c>
      <c r="G43" s="82">
        <v>162</v>
      </c>
      <c r="H43" s="82">
        <v>27</v>
      </c>
      <c r="I43" s="83">
        <v>432</v>
      </c>
      <c r="J43" s="84">
        <v>28.666666666666664</v>
      </c>
      <c r="K43" s="84">
        <v>11</v>
      </c>
      <c r="L43" s="84">
        <v>22.666666666666668</v>
      </c>
      <c r="M43" s="84">
        <v>4.333333333333333</v>
      </c>
      <c r="N43" s="85">
        <f t="shared" si="1"/>
        <v>0.68067226890756305</v>
      </c>
    </row>
    <row r="44" spans="1:14" ht="26.25" x14ac:dyDescent="0.25">
      <c r="A44" s="80" t="str">
        <f t="shared" si="2"/>
        <v>Bogotá</v>
      </c>
      <c r="B44" s="81" t="str">
        <f t="shared" si="3"/>
        <v>Penal con Función de Conocimiento</v>
      </c>
      <c r="C44" s="81" t="s">
        <v>1146</v>
      </c>
      <c r="D44" s="82">
        <v>6</v>
      </c>
      <c r="E44" s="82">
        <v>238</v>
      </c>
      <c r="F44" s="82">
        <v>39.666666666666664</v>
      </c>
      <c r="G44" s="82">
        <v>211</v>
      </c>
      <c r="H44" s="82">
        <v>35.166666666666664</v>
      </c>
      <c r="I44" s="83">
        <v>421</v>
      </c>
      <c r="J44" s="84">
        <v>28.000000000000004</v>
      </c>
      <c r="K44" s="84">
        <v>11.666666666666668</v>
      </c>
      <c r="L44" s="84">
        <v>27</v>
      </c>
      <c r="M44" s="84">
        <v>8.1666666666666661</v>
      </c>
      <c r="N44" s="85">
        <f t="shared" si="1"/>
        <v>0.88655462184873945</v>
      </c>
    </row>
    <row r="45" spans="1:14" ht="26.25" x14ac:dyDescent="0.25">
      <c r="A45" s="80" t="str">
        <f t="shared" si="2"/>
        <v>Bogotá</v>
      </c>
      <c r="B45" s="81" t="str">
        <f t="shared" si="3"/>
        <v>Penal con Función de Conocimiento</v>
      </c>
      <c r="C45" s="81" t="s">
        <v>1147</v>
      </c>
      <c r="D45" s="82">
        <v>3</v>
      </c>
      <c r="E45" s="82">
        <v>82</v>
      </c>
      <c r="F45" s="82">
        <v>27.333333333333332</v>
      </c>
      <c r="G45" s="82">
        <v>40</v>
      </c>
      <c r="H45" s="82">
        <v>13.333333333333334</v>
      </c>
      <c r="I45" s="83">
        <v>394</v>
      </c>
      <c r="J45" s="84">
        <v>13.333333333333332</v>
      </c>
      <c r="K45" s="84">
        <v>14</v>
      </c>
      <c r="L45" s="84">
        <v>5.333333333333333</v>
      </c>
      <c r="M45" s="84">
        <v>8</v>
      </c>
      <c r="N45" s="85">
        <f t="shared" si="1"/>
        <v>0.48780487804878048</v>
      </c>
    </row>
    <row r="46" spans="1:14" ht="26.25" x14ac:dyDescent="0.25">
      <c r="A46" s="80" t="str">
        <f t="shared" si="2"/>
        <v>Bogotá</v>
      </c>
      <c r="B46" s="81" t="str">
        <f t="shared" si="3"/>
        <v>Penal con Función de Conocimiento</v>
      </c>
      <c r="C46" s="81" t="s">
        <v>1148</v>
      </c>
      <c r="D46" s="82">
        <v>6</v>
      </c>
      <c r="E46" s="82">
        <v>247</v>
      </c>
      <c r="F46" s="82">
        <v>41.166666666666664</v>
      </c>
      <c r="G46" s="82">
        <v>235</v>
      </c>
      <c r="H46" s="82">
        <v>39.166666666666664</v>
      </c>
      <c r="I46" s="83">
        <v>316</v>
      </c>
      <c r="J46" s="84">
        <v>29.333333333333332</v>
      </c>
      <c r="K46" s="84">
        <v>11.833333333333332</v>
      </c>
      <c r="L46" s="84">
        <v>30.666666666666664</v>
      </c>
      <c r="M46" s="84">
        <v>8.5</v>
      </c>
      <c r="N46" s="85">
        <f t="shared" si="1"/>
        <v>0.95141700404858298</v>
      </c>
    </row>
    <row r="47" spans="1:14" ht="26.25" x14ac:dyDescent="0.25">
      <c r="A47" s="80" t="str">
        <f t="shared" si="2"/>
        <v>Bogotá</v>
      </c>
      <c r="B47" s="81" t="str">
        <f t="shared" si="3"/>
        <v>Penal con Función de Conocimiento</v>
      </c>
      <c r="C47" s="81" t="s">
        <v>1149</v>
      </c>
      <c r="D47" s="82">
        <v>6</v>
      </c>
      <c r="E47" s="82">
        <v>246</v>
      </c>
      <c r="F47" s="82">
        <v>41</v>
      </c>
      <c r="G47" s="82">
        <v>232</v>
      </c>
      <c r="H47" s="82">
        <v>38.666666666666664</v>
      </c>
      <c r="I47" s="83">
        <v>286</v>
      </c>
      <c r="J47" s="84">
        <v>29.333333333333336</v>
      </c>
      <c r="K47" s="84">
        <v>11.666666666666668</v>
      </c>
      <c r="L47" s="84">
        <v>27.000000000000004</v>
      </c>
      <c r="M47" s="84">
        <v>11.666666666666668</v>
      </c>
      <c r="N47" s="85">
        <f t="shared" si="1"/>
        <v>0.94308943089430897</v>
      </c>
    </row>
    <row r="48" spans="1:14" ht="26.25" x14ac:dyDescent="0.25">
      <c r="A48" s="80" t="str">
        <f t="shared" si="2"/>
        <v>Bogotá</v>
      </c>
      <c r="B48" s="81" t="str">
        <f t="shared" si="3"/>
        <v>Penal con Función de Conocimiento</v>
      </c>
      <c r="C48" s="81" t="s">
        <v>1150</v>
      </c>
      <c r="D48" s="82">
        <v>3</v>
      </c>
      <c r="E48" s="82">
        <v>113</v>
      </c>
      <c r="F48" s="82">
        <v>37.666666666666664</v>
      </c>
      <c r="G48" s="82">
        <v>106</v>
      </c>
      <c r="H48" s="82">
        <v>35.333333333333336</v>
      </c>
      <c r="I48" s="83">
        <v>199</v>
      </c>
      <c r="J48" s="84">
        <v>25.666666666666668</v>
      </c>
      <c r="K48" s="84">
        <v>12.000000000000002</v>
      </c>
      <c r="L48" s="84">
        <v>23.666666666666668</v>
      </c>
      <c r="M48" s="84">
        <v>11.666666666666668</v>
      </c>
      <c r="N48" s="85">
        <f t="shared" si="1"/>
        <v>0.93805309734513276</v>
      </c>
    </row>
    <row r="49" spans="1:14" ht="26.25" x14ac:dyDescent="0.25">
      <c r="A49" s="80" t="str">
        <f t="shared" si="2"/>
        <v>Bogotá</v>
      </c>
      <c r="B49" s="81" t="str">
        <f t="shared" si="3"/>
        <v>Penal con Función de Conocimiento</v>
      </c>
      <c r="C49" s="81" t="s">
        <v>1151</v>
      </c>
      <c r="D49" s="82">
        <v>6</v>
      </c>
      <c r="E49" s="82">
        <v>244</v>
      </c>
      <c r="F49" s="82">
        <v>40.666666666666664</v>
      </c>
      <c r="G49" s="82">
        <v>187</v>
      </c>
      <c r="H49" s="82">
        <v>31.166666666666668</v>
      </c>
      <c r="I49" s="83">
        <v>408</v>
      </c>
      <c r="J49" s="84">
        <v>27.833333333333336</v>
      </c>
      <c r="K49" s="84">
        <v>12.833333333333332</v>
      </c>
      <c r="L49" s="84">
        <v>24.833333333333332</v>
      </c>
      <c r="M49" s="84">
        <v>6.333333333333333</v>
      </c>
      <c r="N49" s="85">
        <f t="shared" si="1"/>
        <v>0.76639344262295084</v>
      </c>
    </row>
    <row r="50" spans="1:14" ht="26.25" x14ac:dyDescent="0.25">
      <c r="A50" s="80" t="str">
        <f t="shared" si="2"/>
        <v>Bogotá</v>
      </c>
      <c r="B50" s="81" t="str">
        <f t="shared" si="3"/>
        <v>Penal con Función de Conocimiento</v>
      </c>
      <c r="C50" s="81" t="s">
        <v>1152</v>
      </c>
      <c r="D50" s="82">
        <v>6</v>
      </c>
      <c r="E50" s="82">
        <v>218</v>
      </c>
      <c r="F50" s="82">
        <v>36.333333333333336</v>
      </c>
      <c r="G50" s="82">
        <v>207</v>
      </c>
      <c r="H50" s="82">
        <v>34.5</v>
      </c>
      <c r="I50" s="83">
        <v>365</v>
      </c>
      <c r="J50" s="84">
        <v>29.666666666666668</v>
      </c>
      <c r="K50" s="84">
        <v>6.666666666666667</v>
      </c>
      <c r="L50" s="84">
        <v>31</v>
      </c>
      <c r="M50" s="84">
        <v>3.5</v>
      </c>
      <c r="N50" s="85">
        <f t="shared" si="1"/>
        <v>0.94954128440366969</v>
      </c>
    </row>
    <row r="51" spans="1:14" ht="26.25" x14ac:dyDescent="0.25">
      <c r="A51" s="80" t="str">
        <f t="shared" si="2"/>
        <v>Bogotá</v>
      </c>
      <c r="B51" s="81" t="str">
        <f t="shared" si="3"/>
        <v>Penal con Función de Conocimiento</v>
      </c>
      <c r="C51" s="81" t="s">
        <v>1153</v>
      </c>
      <c r="D51" s="82">
        <v>5</v>
      </c>
      <c r="E51" s="82">
        <v>180</v>
      </c>
      <c r="F51" s="82">
        <v>36</v>
      </c>
      <c r="G51" s="82">
        <v>158</v>
      </c>
      <c r="H51" s="82">
        <v>31.6</v>
      </c>
      <c r="I51" s="83">
        <v>333</v>
      </c>
      <c r="J51" s="84">
        <v>24.6</v>
      </c>
      <c r="K51" s="84">
        <v>11.4</v>
      </c>
      <c r="L51" s="84">
        <v>21.799999999999997</v>
      </c>
      <c r="M51" s="84">
        <v>9.7999999999999989</v>
      </c>
      <c r="N51" s="85">
        <f t="shared" si="1"/>
        <v>0.87777777777777777</v>
      </c>
    </row>
    <row r="52" spans="1:14" ht="26.25" x14ac:dyDescent="0.25">
      <c r="A52" s="80" t="str">
        <f t="shared" si="2"/>
        <v>Bogotá</v>
      </c>
      <c r="B52" s="81" t="str">
        <f t="shared" si="3"/>
        <v>Penal con Función de Conocimiento</v>
      </c>
      <c r="C52" s="81" t="s">
        <v>1154</v>
      </c>
      <c r="D52" s="82">
        <v>6</v>
      </c>
      <c r="E52" s="82">
        <v>235</v>
      </c>
      <c r="F52" s="82">
        <v>39.166666666666664</v>
      </c>
      <c r="G52" s="82">
        <v>192</v>
      </c>
      <c r="H52" s="82">
        <v>32</v>
      </c>
      <c r="I52" s="83">
        <v>480</v>
      </c>
      <c r="J52" s="84">
        <v>27.666666666666668</v>
      </c>
      <c r="K52" s="84">
        <v>11.5</v>
      </c>
      <c r="L52" s="84">
        <v>19.5</v>
      </c>
      <c r="M52" s="84">
        <v>12.5</v>
      </c>
      <c r="N52" s="85">
        <f t="shared" si="1"/>
        <v>0.81702127659574464</v>
      </c>
    </row>
    <row r="53" spans="1:14" ht="26.25" x14ac:dyDescent="0.25">
      <c r="A53" s="80" t="str">
        <f t="shared" si="2"/>
        <v>Bogotá</v>
      </c>
      <c r="B53" s="81" t="str">
        <f t="shared" si="3"/>
        <v>Penal con Función de Conocimiento</v>
      </c>
      <c r="C53" s="81" t="s">
        <v>1155</v>
      </c>
      <c r="D53" s="82">
        <v>3</v>
      </c>
      <c r="E53" s="82">
        <v>123</v>
      </c>
      <c r="F53" s="82">
        <v>41</v>
      </c>
      <c r="G53" s="82">
        <v>86</v>
      </c>
      <c r="H53" s="82">
        <v>28.666666666666668</v>
      </c>
      <c r="I53" s="83">
        <v>361</v>
      </c>
      <c r="J53" s="84">
        <v>27.333333333333332</v>
      </c>
      <c r="K53" s="84">
        <v>13.666666666666668</v>
      </c>
      <c r="L53" s="84">
        <v>24.666666666666664</v>
      </c>
      <c r="M53" s="84">
        <v>4</v>
      </c>
      <c r="N53" s="85">
        <f t="shared" si="1"/>
        <v>0.69918699186991873</v>
      </c>
    </row>
    <row r="54" spans="1:14" ht="26.25" x14ac:dyDescent="0.25">
      <c r="A54" s="80" t="str">
        <f t="shared" si="2"/>
        <v>Bogotá</v>
      </c>
      <c r="B54" s="81" t="str">
        <f t="shared" si="3"/>
        <v>Penal con Función de Conocimiento</v>
      </c>
      <c r="C54" s="81" t="s">
        <v>1156</v>
      </c>
      <c r="D54" s="82">
        <v>6</v>
      </c>
      <c r="E54" s="82">
        <v>244</v>
      </c>
      <c r="F54" s="82">
        <v>40.666666666666664</v>
      </c>
      <c r="G54" s="82">
        <v>207</v>
      </c>
      <c r="H54" s="82">
        <v>34.5</v>
      </c>
      <c r="I54" s="83">
        <v>418</v>
      </c>
      <c r="J54" s="84">
        <v>28.999999999999996</v>
      </c>
      <c r="K54" s="84">
        <v>11.666666666666668</v>
      </c>
      <c r="L54" s="84">
        <v>25.666666666666668</v>
      </c>
      <c r="M54" s="84">
        <v>8.8333333333333321</v>
      </c>
      <c r="N54" s="85">
        <f t="shared" si="1"/>
        <v>0.84836065573770492</v>
      </c>
    </row>
    <row r="55" spans="1:14" ht="26.25" x14ac:dyDescent="0.25">
      <c r="A55" s="80" t="str">
        <f t="shared" si="2"/>
        <v>Bogotá</v>
      </c>
      <c r="B55" s="81" t="str">
        <f t="shared" si="3"/>
        <v>Penal con Función de Conocimiento</v>
      </c>
      <c r="C55" s="81" t="s">
        <v>1157</v>
      </c>
      <c r="D55" s="82">
        <v>6</v>
      </c>
      <c r="E55" s="82">
        <v>227</v>
      </c>
      <c r="F55" s="82">
        <v>37.833333333333336</v>
      </c>
      <c r="G55" s="82">
        <v>155</v>
      </c>
      <c r="H55" s="82">
        <v>25.833333333333332</v>
      </c>
      <c r="I55" s="83">
        <v>509</v>
      </c>
      <c r="J55" s="84">
        <v>26.666666666666664</v>
      </c>
      <c r="K55" s="84">
        <v>11.166666666666666</v>
      </c>
      <c r="L55" s="84">
        <v>14.499999999999998</v>
      </c>
      <c r="M55" s="84">
        <v>11.333333333333334</v>
      </c>
      <c r="N55" s="85">
        <f t="shared" si="1"/>
        <v>0.68281938325991187</v>
      </c>
    </row>
    <row r="56" spans="1:14" ht="26.25" x14ac:dyDescent="0.25">
      <c r="A56" s="80" t="str">
        <f t="shared" si="2"/>
        <v>Bogotá</v>
      </c>
      <c r="B56" s="81" t="str">
        <f t="shared" si="3"/>
        <v>Penal con Función de Conocimiento</v>
      </c>
      <c r="C56" s="81" t="s">
        <v>1158</v>
      </c>
      <c r="D56" s="82">
        <v>6</v>
      </c>
      <c r="E56" s="82">
        <v>153</v>
      </c>
      <c r="F56" s="82">
        <v>25.5</v>
      </c>
      <c r="G56" s="82">
        <v>360</v>
      </c>
      <c r="H56" s="82">
        <v>60</v>
      </c>
      <c r="I56" s="83">
        <v>310</v>
      </c>
      <c r="J56" s="84">
        <v>25.500000000000004</v>
      </c>
      <c r="K56" s="84"/>
      <c r="L56" s="84">
        <v>60</v>
      </c>
      <c r="M56" s="84"/>
      <c r="N56" s="85">
        <f t="shared" si="1"/>
        <v>2.3529411764705883</v>
      </c>
    </row>
    <row r="57" spans="1:14" ht="26.25" x14ac:dyDescent="0.25">
      <c r="A57" s="80" t="str">
        <f t="shared" si="2"/>
        <v>Bogotá</v>
      </c>
      <c r="B57" s="81" t="str">
        <f t="shared" si="3"/>
        <v>Penal con Función de Conocimiento</v>
      </c>
      <c r="C57" s="81" t="s">
        <v>1159</v>
      </c>
      <c r="D57" s="82">
        <v>3</v>
      </c>
      <c r="E57" s="82">
        <v>119</v>
      </c>
      <c r="F57" s="82">
        <v>39.666666666666664</v>
      </c>
      <c r="G57" s="82">
        <v>68</v>
      </c>
      <c r="H57" s="82">
        <v>22.666666666666668</v>
      </c>
      <c r="I57" s="83">
        <v>513</v>
      </c>
      <c r="J57" s="84">
        <v>25.999999999999996</v>
      </c>
      <c r="K57" s="84">
        <v>13.666666666666668</v>
      </c>
      <c r="L57" s="84">
        <v>15</v>
      </c>
      <c r="M57" s="84">
        <v>7.666666666666667</v>
      </c>
      <c r="N57" s="85">
        <f t="shared" si="1"/>
        <v>0.5714285714285714</v>
      </c>
    </row>
    <row r="58" spans="1:14" ht="26.25" x14ac:dyDescent="0.25">
      <c r="A58" s="80" t="str">
        <f t="shared" si="2"/>
        <v>Bogotá</v>
      </c>
      <c r="B58" s="81" t="str">
        <f t="shared" si="3"/>
        <v>Penal con Función de Conocimiento</v>
      </c>
      <c r="C58" s="81" t="s">
        <v>1160</v>
      </c>
      <c r="D58" s="82">
        <v>6</v>
      </c>
      <c r="E58" s="82">
        <v>247</v>
      </c>
      <c r="F58" s="82">
        <v>41.166666666666664</v>
      </c>
      <c r="G58" s="82">
        <v>120</v>
      </c>
      <c r="H58" s="82">
        <v>20</v>
      </c>
      <c r="I58" s="83">
        <v>328</v>
      </c>
      <c r="J58" s="84">
        <v>28.333333333333332</v>
      </c>
      <c r="K58" s="84">
        <v>12.833333333333332</v>
      </c>
      <c r="L58" s="84">
        <v>12.166666666666664</v>
      </c>
      <c r="M58" s="84">
        <v>7.833333333333333</v>
      </c>
      <c r="N58" s="85">
        <f t="shared" si="1"/>
        <v>0.48582995951417002</v>
      </c>
    </row>
    <row r="59" spans="1:14" ht="26.25" x14ac:dyDescent="0.25">
      <c r="A59" s="80" t="str">
        <f t="shared" si="2"/>
        <v>Bogotá</v>
      </c>
      <c r="B59" s="81" t="str">
        <f t="shared" si="3"/>
        <v>Penal con Función de Conocimiento</v>
      </c>
      <c r="C59" s="81" t="s">
        <v>1161</v>
      </c>
      <c r="D59" s="82">
        <v>6</v>
      </c>
      <c r="E59" s="82">
        <v>229</v>
      </c>
      <c r="F59" s="82">
        <v>38.166666666666664</v>
      </c>
      <c r="G59" s="82">
        <v>155</v>
      </c>
      <c r="H59" s="82">
        <v>25.833333333333332</v>
      </c>
      <c r="I59" s="83">
        <v>308</v>
      </c>
      <c r="J59" s="84">
        <v>26.666666666666668</v>
      </c>
      <c r="K59" s="84">
        <v>11.5</v>
      </c>
      <c r="L59" s="84">
        <v>16.5</v>
      </c>
      <c r="M59" s="84">
        <v>9.3333333333333339</v>
      </c>
      <c r="N59" s="85">
        <f t="shared" si="1"/>
        <v>0.67685589519650657</v>
      </c>
    </row>
    <row r="60" spans="1:14" x14ac:dyDescent="0.25">
      <c r="A60" s="86" t="s">
        <v>1593</v>
      </c>
      <c r="B60" s="87"/>
      <c r="C60" s="87"/>
      <c r="D60" s="88"/>
      <c r="E60" s="88"/>
      <c r="F60" s="88">
        <v>38</v>
      </c>
      <c r="G60" s="88"/>
      <c r="H60" s="88">
        <v>30</v>
      </c>
      <c r="I60" s="89"/>
      <c r="J60" s="90">
        <v>27</v>
      </c>
      <c r="K60" s="90">
        <v>11</v>
      </c>
      <c r="L60" s="90">
        <v>21</v>
      </c>
      <c r="M60" s="90">
        <v>9</v>
      </c>
      <c r="N60" s="91"/>
    </row>
    <row r="61" spans="1:14" x14ac:dyDescent="0.25">
      <c r="A61" s="92" t="s">
        <v>55</v>
      </c>
      <c r="B61" s="93"/>
      <c r="C61" s="93"/>
      <c r="D61" s="95"/>
      <c r="E61" s="95">
        <v>7859</v>
      </c>
      <c r="F61" s="95">
        <v>1470.5119602360985</v>
      </c>
      <c r="G61" s="95">
        <v>6258</v>
      </c>
      <c r="H61" s="95">
        <v>1156.7161851506676</v>
      </c>
      <c r="I61" s="96">
        <v>14662</v>
      </c>
      <c r="J61" s="97">
        <v>1049.8704255980119</v>
      </c>
      <c r="K61" s="97">
        <v>420.6415346380864</v>
      </c>
      <c r="L61" s="97">
        <v>828.28477788132943</v>
      </c>
      <c r="M61" s="97">
        <v>328.43140726933825</v>
      </c>
      <c r="N61" s="98">
        <f t="shared" si="1"/>
        <v>0.79628451456928362</v>
      </c>
    </row>
    <row r="62" spans="1:14" ht="26.25" x14ac:dyDescent="0.25">
      <c r="A62" s="78" t="s">
        <v>56</v>
      </c>
      <c r="B62" s="79" t="s">
        <v>457</v>
      </c>
      <c r="C62" s="81" t="s">
        <v>1162</v>
      </c>
      <c r="D62" s="82">
        <v>3</v>
      </c>
      <c r="E62" s="82">
        <v>96</v>
      </c>
      <c r="F62" s="82">
        <v>32</v>
      </c>
      <c r="G62" s="82">
        <v>61</v>
      </c>
      <c r="H62" s="82">
        <v>20.333333333333332</v>
      </c>
      <c r="I62" s="83">
        <v>291</v>
      </c>
      <c r="J62" s="84">
        <v>20.666666666666668</v>
      </c>
      <c r="K62" s="84">
        <v>11.333333333333334</v>
      </c>
      <c r="L62" s="84">
        <v>11.666666666666666</v>
      </c>
      <c r="M62" s="84">
        <v>8.6666666666666679</v>
      </c>
      <c r="N62" s="85">
        <f t="shared" si="1"/>
        <v>0.63541666666666663</v>
      </c>
    </row>
    <row r="63" spans="1:14" ht="26.25" x14ac:dyDescent="0.25">
      <c r="A63" s="80" t="str">
        <f t="shared" ref="A63:A70" si="4">A62</f>
        <v>Bucaramanga</v>
      </c>
      <c r="B63" s="81" t="str">
        <f t="shared" ref="B63:B70" si="5">B62</f>
        <v>Penal con Función de Conocimiento</v>
      </c>
      <c r="C63" s="81" t="s">
        <v>1163</v>
      </c>
      <c r="D63" s="82">
        <v>6</v>
      </c>
      <c r="E63" s="82">
        <v>199</v>
      </c>
      <c r="F63" s="82">
        <v>33.166666666666664</v>
      </c>
      <c r="G63" s="82">
        <v>136</v>
      </c>
      <c r="H63" s="82">
        <v>22.666666666666668</v>
      </c>
      <c r="I63" s="83">
        <v>288</v>
      </c>
      <c r="J63" s="84">
        <v>19.5</v>
      </c>
      <c r="K63" s="84">
        <v>13.666666666666666</v>
      </c>
      <c r="L63" s="84">
        <v>11.333333333333334</v>
      </c>
      <c r="M63" s="84">
        <v>11.333333333333334</v>
      </c>
      <c r="N63" s="85">
        <f t="shared" si="1"/>
        <v>0.68341708542713564</v>
      </c>
    </row>
    <row r="64" spans="1:14" ht="26.25" x14ac:dyDescent="0.25">
      <c r="A64" s="80" t="str">
        <f t="shared" si="4"/>
        <v>Bucaramanga</v>
      </c>
      <c r="B64" s="81" t="str">
        <f t="shared" si="5"/>
        <v>Penal con Función de Conocimiento</v>
      </c>
      <c r="C64" s="81" t="s">
        <v>1164</v>
      </c>
      <c r="D64" s="82">
        <v>3</v>
      </c>
      <c r="E64" s="82">
        <v>96</v>
      </c>
      <c r="F64" s="82">
        <v>32</v>
      </c>
      <c r="G64" s="82">
        <v>73</v>
      </c>
      <c r="H64" s="82">
        <v>24.333333333333332</v>
      </c>
      <c r="I64" s="83">
        <v>409</v>
      </c>
      <c r="J64" s="84">
        <v>18.666666666666668</v>
      </c>
      <c r="K64" s="84">
        <v>13.333333333333334</v>
      </c>
      <c r="L64" s="84">
        <v>7.333333333333333</v>
      </c>
      <c r="M64" s="84">
        <v>17</v>
      </c>
      <c r="N64" s="85">
        <f t="shared" si="1"/>
        <v>0.76041666666666663</v>
      </c>
    </row>
    <row r="65" spans="1:14" ht="26.25" x14ac:dyDescent="0.25">
      <c r="A65" s="80" t="str">
        <f t="shared" si="4"/>
        <v>Bucaramanga</v>
      </c>
      <c r="B65" s="81" t="str">
        <f t="shared" si="5"/>
        <v>Penal con Función de Conocimiento</v>
      </c>
      <c r="C65" s="81" t="s">
        <v>1165</v>
      </c>
      <c r="D65" s="82">
        <v>6</v>
      </c>
      <c r="E65" s="82">
        <v>186</v>
      </c>
      <c r="F65" s="82">
        <v>31</v>
      </c>
      <c r="G65" s="82">
        <v>141</v>
      </c>
      <c r="H65" s="82">
        <v>23.5</v>
      </c>
      <c r="I65" s="83">
        <v>368</v>
      </c>
      <c r="J65" s="84">
        <v>16.833333333333332</v>
      </c>
      <c r="K65" s="84">
        <v>14.166666666666666</v>
      </c>
      <c r="L65" s="84">
        <v>14.333333333333334</v>
      </c>
      <c r="M65" s="84">
        <v>9.1666666666666679</v>
      </c>
      <c r="N65" s="85">
        <f t="shared" si="1"/>
        <v>0.75806451612903225</v>
      </c>
    </row>
    <row r="66" spans="1:14" ht="26.25" x14ac:dyDescent="0.25">
      <c r="A66" s="80" t="str">
        <f t="shared" si="4"/>
        <v>Bucaramanga</v>
      </c>
      <c r="B66" s="81" t="str">
        <f t="shared" si="5"/>
        <v>Penal con Función de Conocimiento</v>
      </c>
      <c r="C66" s="81" t="s">
        <v>1166</v>
      </c>
      <c r="D66" s="82">
        <v>3</v>
      </c>
      <c r="E66" s="82">
        <v>57</v>
      </c>
      <c r="F66" s="82">
        <v>19</v>
      </c>
      <c r="G66" s="82">
        <v>46</v>
      </c>
      <c r="H66" s="82">
        <v>15.333333333333334</v>
      </c>
      <c r="I66" s="83">
        <v>332</v>
      </c>
      <c r="J66" s="84">
        <v>19</v>
      </c>
      <c r="K66" s="84"/>
      <c r="L66" s="84">
        <v>15.333333333333332</v>
      </c>
      <c r="M66" s="84"/>
      <c r="N66" s="85">
        <f t="shared" si="1"/>
        <v>0.80701754385964908</v>
      </c>
    </row>
    <row r="67" spans="1:14" ht="26.25" x14ac:dyDescent="0.25">
      <c r="A67" s="80" t="str">
        <f t="shared" si="4"/>
        <v>Bucaramanga</v>
      </c>
      <c r="B67" s="81" t="str">
        <f t="shared" si="5"/>
        <v>Penal con Función de Conocimiento</v>
      </c>
      <c r="C67" s="81" t="s">
        <v>1167</v>
      </c>
      <c r="D67" s="82">
        <v>6</v>
      </c>
      <c r="E67" s="82">
        <v>142</v>
      </c>
      <c r="F67" s="82">
        <v>23.666666666666668</v>
      </c>
      <c r="G67" s="82">
        <v>109</v>
      </c>
      <c r="H67" s="82">
        <v>18.166666666666668</v>
      </c>
      <c r="I67" s="83">
        <v>301</v>
      </c>
      <c r="J67" s="84">
        <v>9.9999999999999982</v>
      </c>
      <c r="K67" s="84">
        <v>13.666666666666666</v>
      </c>
      <c r="L67" s="84">
        <v>8.1666666666666661</v>
      </c>
      <c r="M67" s="84">
        <v>10</v>
      </c>
      <c r="N67" s="85">
        <f t="shared" si="1"/>
        <v>0.76760563380281688</v>
      </c>
    </row>
    <row r="68" spans="1:14" ht="26.25" x14ac:dyDescent="0.25">
      <c r="A68" s="80" t="str">
        <f t="shared" si="4"/>
        <v>Bucaramanga</v>
      </c>
      <c r="B68" s="81" t="str">
        <f t="shared" si="5"/>
        <v>Penal con Función de Conocimiento</v>
      </c>
      <c r="C68" s="81" t="s">
        <v>1168</v>
      </c>
      <c r="D68" s="82">
        <v>6</v>
      </c>
      <c r="E68" s="82">
        <v>205</v>
      </c>
      <c r="F68" s="82">
        <v>34.166666666666664</v>
      </c>
      <c r="G68" s="82">
        <v>236</v>
      </c>
      <c r="H68" s="82">
        <v>39.333333333333336</v>
      </c>
      <c r="I68" s="83">
        <v>184</v>
      </c>
      <c r="J68" s="84">
        <v>15.83333333333333</v>
      </c>
      <c r="K68" s="84">
        <v>18.333333333333336</v>
      </c>
      <c r="L68" s="84">
        <v>21.166666666666668</v>
      </c>
      <c r="M68" s="84">
        <v>18.166666666666668</v>
      </c>
      <c r="N68" s="85">
        <f t="shared" si="1"/>
        <v>1.1512195121951219</v>
      </c>
    </row>
    <row r="69" spans="1:14" ht="26.25" x14ac:dyDescent="0.25">
      <c r="A69" s="80" t="str">
        <f t="shared" si="4"/>
        <v>Bucaramanga</v>
      </c>
      <c r="B69" s="81" t="str">
        <f t="shared" si="5"/>
        <v>Penal con Función de Conocimiento</v>
      </c>
      <c r="C69" s="81" t="s">
        <v>1169</v>
      </c>
      <c r="D69" s="82">
        <v>3</v>
      </c>
      <c r="E69" s="82">
        <v>89</v>
      </c>
      <c r="F69" s="82">
        <v>29.666666666666668</v>
      </c>
      <c r="G69" s="82">
        <v>74</v>
      </c>
      <c r="H69" s="82">
        <v>24.666666666666668</v>
      </c>
      <c r="I69" s="83">
        <v>301</v>
      </c>
      <c r="J69" s="84">
        <v>17.666666666666668</v>
      </c>
      <c r="K69" s="84">
        <v>12</v>
      </c>
      <c r="L69" s="84">
        <v>13.000000000000002</v>
      </c>
      <c r="M69" s="84">
        <v>11.666666666666666</v>
      </c>
      <c r="N69" s="85">
        <f t="shared" si="1"/>
        <v>0.8314606741573034</v>
      </c>
    </row>
    <row r="70" spans="1:14" ht="26.25" x14ac:dyDescent="0.25">
      <c r="A70" s="80" t="str">
        <f t="shared" si="4"/>
        <v>Bucaramanga</v>
      </c>
      <c r="B70" s="81" t="str">
        <f t="shared" si="5"/>
        <v>Penal con Función de Conocimiento</v>
      </c>
      <c r="C70" s="81" t="s">
        <v>1170</v>
      </c>
      <c r="D70" s="82">
        <v>6</v>
      </c>
      <c r="E70" s="82">
        <v>207</v>
      </c>
      <c r="F70" s="82">
        <v>34.5</v>
      </c>
      <c r="G70" s="82">
        <v>172</v>
      </c>
      <c r="H70" s="82">
        <v>28.666666666666668</v>
      </c>
      <c r="I70" s="83">
        <v>219</v>
      </c>
      <c r="J70" s="84">
        <v>22.5</v>
      </c>
      <c r="K70" s="84">
        <v>11.999999999999998</v>
      </c>
      <c r="L70" s="84">
        <v>20.333333333333336</v>
      </c>
      <c r="M70" s="84">
        <v>8.3333333333333321</v>
      </c>
      <c r="N70" s="85">
        <f t="shared" si="1"/>
        <v>0.83091787439613529</v>
      </c>
    </row>
    <row r="71" spans="1:14" x14ac:dyDescent="0.25">
      <c r="A71" s="86" t="s">
        <v>1593</v>
      </c>
      <c r="B71" s="87"/>
      <c r="C71" s="87"/>
      <c r="D71" s="88"/>
      <c r="E71" s="88"/>
      <c r="F71" s="88">
        <v>30</v>
      </c>
      <c r="G71" s="88"/>
      <c r="H71" s="88">
        <v>24</v>
      </c>
      <c r="I71" s="89"/>
      <c r="J71" s="90">
        <v>18</v>
      </c>
      <c r="K71" s="90">
        <v>14</v>
      </c>
      <c r="L71" s="90">
        <v>14</v>
      </c>
      <c r="M71" s="90">
        <v>12</v>
      </c>
      <c r="N71" s="91"/>
    </row>
    <row r="72" spans="1:14" x14ac:dyDescent="0.25">
      <c r="A72" s="92" t="s">
        <v>63</v>
      </c>
      <c r="B72" s="93"/>
      <c r="C72" s="93"/>
      <c r="D72" s="95"/>
      <c r="E72" s="95">
        <v>1277</v>
      </c>
      <c r="F72" s="95">
        <v>269.16666666666663</v>
      </c>
      <c r="G72" s="95">
        <v>1048</v>
      </c>
      <c r="H72" s="95">
        <v>216.99999999999997</v>
      </c>
      <c r="I72" s="96">
        <v>2693</v>
      </c>
      <c r="J72" s="97">
        <v>160.66666666666666</v>
      </c>
      <c r="K72" s="97">
        <v>108.5</v>
      </c>
      <c r="L72" s="97">
        <v>122.66666666666669</v>
      </c>
      <c r="M72" s="97">
        <v>94.333333333333343</v>
      </c>
      <c r="N72" s="98">
        <f t="shared" si="1"/>
        <v>0.82067345340642128</v>
      </c>
    </row>
    <row r="73" spans="1:14" ht="26.25" x14ac:dyDescent="0.25">
      <c r="A73" s="78" t="s">
        <v>64</v>
      </c>
      <c r="B73" s="79" t="s">
        <v>457</v>
      </c>
      <c r="C73" s="81" t="s">
        <v>1171</v>
      </c>
      <c r="D73" s="82">
        <v>6</v>
      </c>
      <c r="E73" s="82">
        <v>31</v>
      </c>
      <c r="F73" s="82">
        <v>5.166666666666667</v>
      </c>
      <c r="G73" s="82">
        <v>30</v>
      </c>
      <c r="H73" s="82">
        <v>5</v>
      </c>
      <c r="I73" s="83">
        <v>103</v>
      </c>
      <c r="J73" s="84">
        <v>5.166666666666667</v>
      </c>
      <c r="K73" s="84"/>
      <c r="L73" s="84">
        <v>5</v>
      </c>
      <c r="M73" s="84"/>
      <c r="N73" s="85">
        <f t="shared" si="1"/>
        <v>0.967741935483871</v>
      </c>
    </row>
    <row r="74" spans="1:14" ht="26.25" x14ac:dyDescent="0.25">
      <c r="A74" s="80" t="str">
        <f t="shared" ref="A74:A77" si="6">A73</f>
        <v>Buga</v>
      </c>
      <c r="B74" s="81" t="str">
        <f t="shared" ref="B74:B77" si="7">B73</f>
        <v>Penal con Función de Conocimiento</v>
      </c>
      <c r="C74" s="81" t="s">
        <v>1172</v>
      </c>
      <c r="D74" s="82">
        <v>6</v>
      </c>
      <c r="E74" s="82">
        <v>139</v>
      </c>
      <c r="F74" s="82">
        <v>23.166666666666668</v>
      </c>
      <c r="G74" s="82">
        <v>120</v>
      </c>
      <c r="H74" s="82">
        <v>20</v>
      </c>
      <c r="I74" s="83">
        <v>69</v>
      </c>
      <c r="J74" s="84">
        <v>7.166666666666667</v>
      </c>
      <c r="K74" s="84">
        <v>16</v>
      </c>
      <c r="L74" s="84">
        <v>5.666666666666667</v>
      </c>
      <c r="M74" s="84">
        <v>14.333333333333332</v>
      </c>
      <c r="N74" s="85">
        <f t="shared" si="1"/>
        <v>0.86330935251798557</v>
      </c>
    </row>
    <row r="75" spans="1:14" ht="26.25" x14ac:dyDescent="0.25">
      <c r="A75" s="80" t="str">
        <f t="shared" si="6"/>
        <v>Buga</v>
      </c>
      <c r="B75" s="81" t="str">
        <f t="shared" si="7"/>
        <v>Penal con Función de Conocimiento</v>
      </c>
      <c r="C75" s="81" t="s">
        <v>1173</v>
      </c>
      <c r="D75" s="82">
        <v>6</v>
      </c>
      <c r="E75" s="82">
        <v>199</v>
      </c>
      <c r="F75" s="82">
        <v>33.166666666666664</v>
      </c>
      <c r="G75" s="82">
        <v>168</v>
      </c>
      <c r="H75" s="82">
        <v>28</v>
      </c>
      <c r="I75" s="83">
        <v>136</v>
      </c>
      <c r="J75" s="84">
        <v>9.8333333333333321</v>
      </c>
      <c r="K75" s="84">
        <v>23.333333333333336</v>
      </c>
      <c r="L75" s="84">
        <v>8.1666666666666661</v>
      </c>
      <c r="M75" s="84">
        <v>19.833333333333336</v>
      </c>
      <c r="N75" s="85">
        <f t="shared" si="1"/>
        <v>0.84422110552763818</v>
      </c>
    </row>
    <row r="76" spans="1:14" ht="26.25" x14ac:dyDescent="0.25">
      <c r="A76" s="80" t="str">
        <f t="shared" si="6"/>
        <v>Buga</v>
      </c>
      <c r="B76" s="81" t="str">
        <f t="shared" si="7"/>
        <v>Penal con Función de Conocimiento</v>
      </c>
      <c r="C76" s="81" t="s">
        <v>1174</v>
      </c>
      <c r="D76" s="82">
        <v>6</v>
      </c>
      <c r="E76" s="82">
        <v>178</v>
      </c>
      <c r="F76" s="82">
        <v>29.666666666666668</v>
      </c>
      <c r="G76" s="82">
        <v>160</v>
      </c>
      <c r="H76" s="82">
        <v>26.666666666666668</v>
      </c>
      <c r="I76" s="83">
        <v>146</v>
      </c>
      <c r="J76" s="84">
        <v>14.333333333333334</v>
      </c>
      <c r="K76" s="84">
        <v>15.333333333333332</v>
      </c>
      <c r="L76" s="84">
        <v>10.666666666666666</v>
      </c>
      <c r="M76" s="84">
        <v>16</v>
      </c>
      <c r="N76" s="85">
        <f t="shared" si="1"/>
        <v>0.898876404494382</v>
      </c>
    </row>
    <row r="77" spans="1:14" ht="26.25" x14ac:dyDescent="0.25">
      <c r="A77" s="80" t="str">
        <f t="shared" si="6"/>
        <v>Buga</v>
      </c>
      <c r="B77" s="81" t="str">
        <f t="shared" si="7"/>
        <v>Penal con Función de Conocimiento</v>
      </c>
      <c r="C77" s="81" t="s">
        <v>1175</v>
      </c>
      <c r="D77" s="82">
        <v>6</v>
      </c>
      <c r="E77" s="82">
        <v>194</v>
      </c>
      <c r="F77" s="82">
        <v>32.333333333333336</v>
      </c>
      <c r="G77" s="82">
        <v>176</v>
      </c>
      <c r="H77" s="82">
        <v>29.333333333333332</v>
      </c>
      <c r="I77" s="83">
        <v>115</v>
      </c>
      <c r="J77" s="84">
        <v>15.5</v>
      </c>
      <c r="K77" s="84">
        <v>16.833333333333336</v>
      </c>
      <c r="L77" s="84">
        <v>16.666666666666668</v>
      </c>
      <c r="M77" s="84">
        <v>12.666666666666668</v>
      </c>
      <c r="N77" s="85">
        <f t="shared" si="1"/>
        <v>0.90721649484536082</v>
      </c>
    </row>
    <row r="78" spans="1:14" x14ac:dyDescent="0.25">
      <c r="A78" s="86" t="s">
        <v>1593</v>
      </c>
      <c r="B78" s="87"/>
      <c r="C78" s="87"/>
      <c r="D78" s="88"/>
      <c r="E78" s="88"/>
      <c r="F78" s="88">
        <v>25</v>
      </c>
      <c r="G78" s="88"/>
      <c r="H78" s="88">
        <v>22</v>
      </c>
      <c r="I78" s="89"/>
      <c r="J78" s="90">
        <v>10</v>
      </c>
      <c r="K78" s="90">
        <v>18</v>
      </c>
      <c r="L78" s="90">
        <v>9</v>
      </c>
      <c r="M78" s="90">
        <v>16</v>
      </c>
      <c r="N78" s="91"/>
    </row>
    <row r="79" spans="1:14" x14ac:dyDescent="0.25">
      <c r="A79" s="92" t="s">
        <v>70</v>
      </c>
      <c r="B79" s="93"/>
      <c r="C79" s="93"/>
      <c r="D79" s="95"/>
      <c r="E79" s="95">
        <v>741</v>
      </c>
      <c r="F79" s="95">
        <v>123.5</v>
      </c>
      <c r="G79" s="95">
        <v>654</v>
      </c>
      <c r="H79" s="95">
        <v>109</v>
      </c>
      <c r="I79" s="96">
        <v>569</v>
      </c>
      <c r="J79" s="97">
        <v>52</v>
      </c>
      <c r="K79" s="97">
        <v>71.5</v>
      </c>
      <c r="L79" s="97">
        <v>46.166666666666671</v>
      </c>
      <c r="M79" s="97">
        <v>62.833333333333343</v>
      </c>
      <c r="N79" s="98">
        <f t="shared" si="1"/>
        <v>0.88259109311740891</v>
      </c>
    </row>
    <row r="80" spans="1:14" ht="26.25" x14ac:dyDescent="0.25">
      <c r="A80" s="78" t="s">
        <v>71</v>
      </c>
      <c r="B80" s="79" t="s">
        <v>457</v>
      </c>
      <c r="C80" s="81" t="s">
        <v>1176</v>
      </c>
      <c r="D80" s="82">
        <v>3</v>
      </c>
      <c r="E80" s="82">
        <v>44</v>
      </c>
      <c r="F80" s="82">
        <v>14.666666666666666</v>
      </c>
      <c r="G80" s="82">
        <v>37</v>
      </c>
      <c r="H80" s="82">
        <v>12.333333333333334</v>
      </c>
      <c r="I80" s="83">
        <v>237</v>
      </c>
      <c r="J80" s="84">
        <v>14.66666666666667</v>
      </c>
      <c r="K80" s="84"/>
      <c r="L80" s="84">
        <v>12.333333333333336</v>
      </c>
      <c r="M80" s="84"/>
      <c r="N80" s="85">
        <f t="shared" si="1"/>
        <v>0.84090909090909094</v>
      </c>
    </row>
    <row r="81" spans="1:14" ht="26.25" x14ac:dyDescent="0.25">
      <c r="A81" s="80" t="str">
        <f t="shared" ref="A81:A82" si="8">A80</f>
        <v>Cali</v>
      </c>
      <c r="B81" s="81" t="str">
        <f t="shared" ref="B81:B82" si="9">B80</f>
        <v>Penal con Función de Conocimiento</v>
      </c>
      <c r="C81" s="81" t="s">
        <v>1177</v>
      </c>
      <c r="D81" s="82">
        <v>3</v>
      </c>
      <c r="E81" s="82">
        <v>92</v>
      </c>
      <c r="F81" s="82">
        <v>30.666666666666668</v>
      </c>
      <c r="G81" s="82">
        <v>137</v>
      </c>
      <c r="H81" s="82">
        <v>45.666666666666664</v>
      </c>
      <c r="I81" s="83">
        <v>247</v>
      </c>
      <c r="J81" s="84">
        <v>16.333333333333332</v>
      </c>
      <c r="K81" s="84">
        <v>14.333333333333334</v>
      </c>
      <c r="L81" s="84">
        <v>34.333333333333336</v>
      </c>
      <c r="M81" s="84">
        <v>11.333333333333334</v>
      </c>
      <c r="N81" s="85">
        <f t="shared" si="1"/>
        <v>1.4891304347826086</v>
      </c>
    </row>
    <row r="82" spans="1:14" ht="26.25" x14ac:dyDescent="0.25">
      <c r="A82" s="80" t="str">
        <f t="shared" si="8"/>
        <v>Cali</v>
      </c>
      <c r="B82" s="81" t="str">
        <f t="shared" si="9"/>
        <v>Penal con Función de Conocimiento</v>
      </c>
      <c r="C82" s="81" t="s">
        <v>1178</v>
      </c>
      <c r="D82" s="82">
        <v>6</v>
      </c>
      <c r="E82" s="82">
        <v>162</v>
      </c>
      <c r="F82" s="82">
        <v>27</v>
      </c>
      <c r="G82" s="82">
        <v>146</v>
      </c>
      <c r="H82" s="82">
        <v>24.333333333333332</v>
      </c>
      <c r="I82" s="83">
        <v>166</v>
      </c>
      <c r="J82" s="84">
        <v>10.333333333333334</v>
      </c>
      <c r="K82" s="84">
        <v>16.666666666666664</v>
      </c>
      <c r="L82" s="84">
        <v>11.666666666666666</v>
      </c>
      <c r="M82" s="84">
        <v>12.666666666666666</v>
      </c>
      <c r="N82" s="85">
        <f t="shared" si="1"/>
        <v>0.90123456790123457</v>
      </c>
    </row>
    <row r="83" spans="1:14" x14ac:dyDescent="0.25">
      <c r="A83" s="86" t="s">
        <v>1593</v>
      </c>
      <c r="B83" s="87"/>
      <c r="C83" s="87"/>
      <c r="D83" s="88"/>
      <c r="E83" s="88"/>
      <c r="F83" s="88">
        <v>24</v>
      </c>
      <c r="G83" s="88"/>
      <c r="H83" s="88">
        <v>27</v>
      </c>
      <c r="I83" s="89"/>
      <c r="J83" s="90">
        <v>14</v>
      </c>
      <c r="K83" s="90">
        <v>16</v>
      </c>
      <c r="L83" s="90">
        <v>19</v>
      </c>
      <c r="M83" s="90">
        <v>12</v>
      </c>
      <c r="N83" s="91"/>
    </row>
    <row r="84" spans="1:14" x14ac:dyDescent="0.25">
      <c r="A84" s="92" t="s">
        <v>81</v>
      </c>
      <c r="B84" s="93"/>
      <c r="C84" s="93"/>
      <c r="D84" s="95"/>
      <c r="E84" s="95">
        <v>298</v>
      </c>
      <c r="F84" s="95">
        <v>72.333333333333343</v>
      </c>
      <c r="G84" s="95">
        <v>320</v>
      </c>
      <c r="H84" s="95">
        <v>82.333333333333329</v>
      </c>
      <c r="I84" s="96">
        <v>650</v>
      </c>
      <c r="J84" s="97">
        <v>41.333333333333336</v>
      </c>
      <c r="K84" s="97">
        <v>31</v>
      </c>
      <c r="L84" s="97">
        <v>58.333333333333336</v>
      </c>
      <c r="M84" s="97">
        <v>24</v>
      </c>
      <c r="N84" s="98">
        <f t="shared" si="1"/>
        <v>1.0738255033557047</v>
      </c>
    </row>
    <row r="85" spans="1:14" ht="26.25" x14ac:dyDescent="0.25">
      <c r="A85" s="78" t="s">
        <v>82</v>
      </c>
      <c r="B85" s="79" t="s">
        <v>457</v>
      </c>
      <c r="C85" s="81" t="s">
        <v>1179</v>
      </c>
      <c r="D85" s="82">
        <v>6</v>
      </c>
      <c r="E85" s="82">
        <v>179</v>
      </c>
      <c r="F85" s="82">
        <v>29.833333333333332</v>
      </c>
      <c r="G85" s="82">
        <v>187</v>
      </c>
      <c r="H85" s="82">
        <v>31.166666666666668</v>
      </c>
      <c r="I85" s="83">
        <v>176</v>
      </c>
      <c r="J85" s="84">
        <v>11.499999999999998</v>
      </c>
      <c r="K85" s="84">
        <v>18.333333333333336</v>
      </c>
      <c r="L85" s="84">
        <v>14.333333333333332</v>
      </c>
      <c r="M85" s="84">
        <v>16.833333333333332</v>
      </c>
      <c r="N85" s="85">
        <f t="shared" si="1"/>
        <v>1.0446927374301676</v>
      </c>
    </row>
    <row r="86" spans="1:14" ht="26.25" x14ac:dyDescent="0.25">
      <c r="A86" s="80" t="str">
        <f t="shared" ref="A86:A87" si="10">A85</f>
        <v>Cartagena</v>
      </c>
      <c r="B86" s="81" t="str">
        <f t="shared" ref="B86:B87" si="11">B85</f>
        <v>Penal con Función de Conocimiento</v>
      </c>
      <c r="C86" s="81" t="s">
        <v>1180</v>
      </c>
      <c r="D86" s="82">
        <v>6</v>
      </c>
      <c r="E86" s="82">
        <v>197</v>
      </c>
      <c r="F86" s="82">
        <v>32.833333333333336</v>
      </c>
      <c r="G86" s="82">
        <v>146</v>
      </c>
      <c r="H86" s="82">
        <v>24.333333333333332</v>
      </c>
      <c r="I86" s="83">
        <v>237</v>
      </c>
      <c r="J86" s="84">
        <v>10.833333333333332</v>
      </c>
      <c r="K86" s="84">
        <v>22</v>
      </c>
      <c r="L86" s="84">
        <v>9.3333333333333321</v>
      </c>
      <c r="M86" s="84">
        <v>15</v>
      </c>
      <c r="N86" s="85">
        <f t="shared" si="1"/>
        <v>0.74111675126903553</v>
      </c>
    </row>
    <row r="87" spans="1:14" ht="26.25" x14ac:dyDescent="0.25">
      <c r="A87" s="80" t="str">
        <f t="shared" si="10"/>
        <v>Cartagena</v>
      </c>
      <c r="B87" s="81" t="str">
        <f t="shared" si="11"/>
        <v>Penal con Función de Conocimiento</v>
      </c>
      <c r="C87" s="81" t="s">
        <v>1181</v>
      </c>
      <c r="D87" s="82">
        <v>6</v>
      </c>
      <c r="E87" s="82">
        <v>185</v>
      </c>
      <c r="F87" s="82">
        <v>30.833333333333332</v>
      </c>
      <c r="G87" s="82">
        <v>135</v>
      </c>
      <c r="H87" s="82">
        <v>22.5</v>
      </c>
      <c r="I87" s="83">
        <v>170</v>
      </c>
      <c r="J87" s="84">
        <v>14</v>
      </c>
      <c r="K87" s="84">
        <v>16.833333333333336</v>
      </c>
      <c r="L87" s="84">
        <v>9.6666666666666661</v>
      </c>
      <c r="M87" s="84">
        <v>12.833333333333332</v>
      </c>
      <c r="N87" s="85">
        <f t="shared" ref="N87:N154" si="12">+G87/E87</f>
        <v>0.72972972972972971</v>
      </c>
    </row>
    <row r="88" spans="1:14" x14ac:dyDescent="0.25">
      <c r="A88" s="86" t="s">
        <v>1593</v>
      </c>
      <c r="B88" s="87"/>
      <c r="C88" s="87"/>
      <c r="D88" s="88"/>
      <c r="E88" s="88"/>
      <c r="F88" s="88">
        <v>31</v>
      </c>
      <c r="G88" s="88"/>
      <c r="H88" s="88">
        <v>26</v>
      </c>
      <c r="I88" s="89"/>
      <c r="J88" s="90">
        <v>12</v>
      </c>
      <c r="K88" s="90">
        <v>19</v>
      </c>
      <c r="L88" s="90">
        <v>11</v>
      </c>
      <c r="M88" s="90">
        <v>15</v>
      </c>
      <c r="N88" s="91"/>
    </row>
    <row r="89" spans="1:14" x14ac:dyDescent="0.25">
      <c r="A89" s="92" t="s">
        <v>85</v>
      </c>
      <c r="B89" s="93"/>
      <c r="C89" s="93"/>
      <c r="D89" s="95"/>
      <c r="E89" s="95">
        <v>561</v>
      </c>
      <c r="F89" s="95">
        <v>93.5</v>
      </c>
      <c r="G89" s="95">
        <v>468</v>
      </c>
      <c r="H89" s="95">
        <v>78</v>
      </c>
      <c r="I89" s="96">
        <v>583</v>
      </c>
      <c r="J89" s="97">
        <v>36.333333333333329</v>
      </c>
      <c r="K89" s="97">
        <v>57.166666666666671</v>
      </c>
      <c r="L89" s="97">
        <v>33.333333333333329</v>
      </c>
      <c r="M89" s="97">
        <v>44.666666666666664</v>
      </c>
      <c r="N89" s="98">
        <f t="shared" si="12"/>
        <v>0.83422459893048129</v>
      </c>
    </row>
    <row r="90" spans="1:14" ht="26.25" x14ac:dyDescent="0.25">
      <c r="A90" s="78" t="s">
        <v>91</v>
      </c>
      <c r="B90" s="79" t="s">
        <v>457</v>
      </c>
      <c r="C90" s="81" t="s">
        <v>1182</v>
      </c>
      <c r="D90" s="82">
        <v>6</v>
      </c>
      <c r="E90" s="82">
        <v>199</v>
      </c>
      <c r="F90" s="82">
        <v>33.166666666666664</v>
      </c>
      <c r="G90" s="82">
        <v>96</v>
      </c>
      <c r="H90" s="82">
        <v>16</v>
      </c>
      <c r="I90" s="83">
        <v>246</v>
      </c>
      <c r="J90" s="84">
        <v>27.666666666666664</v>
      </c>
      <c r="K90" s="84">
        <v>5.5</v>
      </c>
      <c r="L90" s="84">
        <v>11.5</v>
      </c>
      <c r="M90" s="84">
        <v>4.5</v>
      </c>
      <c r="N90" s="85">
        <f t="shared" si="12"/>
        <v>0.48241206030150752</v>
      </c>
    </row>
    <row r="91" spans="1:14" ht="26.25" x14ac:dyDescent="0.25">
      <c r="A91" s="80" t="str">
        <f t="shared" ref="A91:A92" si="13">A90</f>
        <v>Cundinamarca</v>
      </c>
      <c r="B91" s="81" t="str">
        <f t="shared" ref="B91:B92" si="14">B90</f>
        <v>Penal con Función de Conocimiento</v>
      </c>
      <c r="C91" s="81" t="s">
        <v>1183</v>
      </c>
      <c r="D91" s="82">
        <v>3</v>
      </c>
      <c r="E91" s="82">
        <v>98</v>
      </c>
      <c r="F91" s="82">
        <v>32.666666666666664</v>
      </c>
      <c r="G91" s="82">
        <v>49</v>
      </c>
      <c r="H91" s="82">
        <v>16.333333333333332</v>
      </c>
      <c r="I91" s="83">
        <v>377</v>
      </c>
      <c r="J91" s="84">
        <v>32.666666666666664</v>
      </c>
      <c r="K91" s="84"/>
      <c r="L91" s="84">
        <v>16.333333333333332</v>
      </c>
      <c r="M91" s="84"/>
      <c r="N91" s="85">
        <f t="shared" si="12"/>
        <v>0.5</v>
      </c>
    </row>
    <row r="92" spans="1:14" ht="26.25" x14ac:dyDescent="0.25">
      <c r="A92" s="80" t="str">
        <f t="shared" si="13"/>
        <v>Cundinamarca</v>
      </c>
      <c r="B92" s="81" t="str">
        <f t="shared" si="14"/>
        <v>Penal con Función de Conocimiento</v>
      </c>
      <c r="C92" s="81" t="s">
        <v>1184</v>
      </c>
      <c r="D92" s="82">
        <v>6</v>
      </c>
      <c r="E92" s="82">
        <v>63</v>
      </c>
      <c r="F92" s="82">
        <v>10.5</v>
      </c>
      <c r="G92" s="82">
        <v>55</v>
      </c>
      <c r="H92" s="82">
        <v>9.1666666666666661</v>
      </c>
      <c r="I92" s="83">
        <v>17</v>
      </c>
      <c r="J92" s="84">
        <v>3.1666666666666665</v>
      </c>
      <c r="K92" s="84">
        <v>7.333333333333333</v>
      </c>
      <c r="L92" s="84">
        <v>3</v>
      </c>
      <c r="M92" s="84">
        <v>6.1666666666666661</v>
      </c>
      <c r="N92" s="85">
        <f t="shared" si="12"/>
        <v>0.87301587301587302</v>
      </c>
    </row>
    <row r="93" spans="1:14" x14ac:dyDescent="0.25">
      <c r="A93" s="86" t="s">
        <v>1593</v>
      </c>
      <c r="B93" s="87"/>
      <c r="C93" s="87"/>
      <c r="D93" s="88"/>
      <c r="E93" s="88"/>
      <c r="F93" s="88">
        <v>25</v>
      </c>
      <c r="G93" s="88"/>
      <c r="H93" s="88">
        <v>14</v>
      </c>
      <c r="I93" s="89"/>
      <c r="J93" s="90">
        <v>21</v>
      </c>
      <c r="K93" s="90">
        <v>6</v>
      </c>
      <c r="L93" s="90">
        <v>10</v>
      </c>
      <c r="M93" s="90">
        <v>5</v>
      </c>
      <c r="N93" s="91"/>
    </row>
    <row r="94" spans="1:14" x14ac:dyDescent="0.25">
      <c r="A94" s="92" t="s">
        <v>97</v>
      </c>
      <c r="B94" s="93"/>
      <c r="C94" s="93"/>
      <c r="D94" s="95"/>
      <c r="E94" s="95">
        <v>360</v>
      </c>
      <c r="F94" s="95">
        <v>76.333333333333329</v>
      </c>
      <c r="G94" s="95">
        <v>200</v>
      </c>
      <c r="H94" s="95">
        <v>41.499999999999993</v>
      </c>
      <c r="I94" s="96">
        <v>640</v>
      </c>
      <c r="J94" s="97">
        <v>63.499999999999993</v>
      </c>
      <c r="K94" s="97">
        <v>12.833333333333332</v>
      </c>
      <c r="L94" s="97">
        <v>30.833333333333332</v>
      </c>
      <c r="M94" s="97">
        <v>10.666666666666666</v>
      </c>
      <c r="N94" s="98">
        <f t="shared" si="12"/>
        <v>0.55555555555555558</v>
      </c>
    </row>
    <row r="95" spans="1:14" ht="26.25" x14ac:dyDescent="0.25">
      <c r="A95" s="78" t="s">
        <v>323</v>
      </c>
      <c r="B95" s="79" t="s">
        <v>457</v>
      </c>
      <c r="C95" s="81" t="s">
        <v>1185</v>
      </c>
      <c r="D95" s="82">
        <v>6</v>
      </c>
      <c r="E95" s="82">
        <v>254</v>
      </c>
      <c r="F95" s="82">
        <v>42.333333333333336</v>
      </c>
      <c r="G95" s="82">
        <v>146</v>
      </c>
      <c r="H95" s="82">
        <v>24.333333333333332</v>
      </c>
      <c r="I95" s="83">
        <v>464</v>
      </c>
      <c r="J95" s="84">
        <v>28.833333333333332</v>
      </c>
      <c r="K95" s="84">
        <v>13.500000000000002</v>
      </c>
      <c r="L95" s="84">
        <v>12.833333333333334</v>
      </c>
      <c r="M95" s="84">
        <v>11.5</v>
      </c>
      <c r="N95" s="85">
        <f t="shared" si="12"/>
        <v>0.57480314960629919</v>
      </c>
    </row>
    <row r="96" spans="1:14" ht="26.25" x14ac:dyDescent="0.25">
      <c r="A96" s="80" t="str">
        <f>A95</f>
        <v>Florencia</v>
      </c>
      <c r="B96" s="81" t="str">
        <f t="shared" ref="B96" si="15">B95</f>
        <v>Penal con Función de Conocimiento</v>
      </c>
      <c r="C96" s="81" t="s">
        <v>1186</v>
      </c>
      <c r="D96" s="82">
        <v>6</v>
      </c>
      <c r="E96" s="82">
        <v>242</v>
      </c>
      <c r="F96" s="82">
        <v>40.333333333333336</v>
      </c>
      <c r="G96" s="82">
        <v>174</v>
      </c>
      <c r="H96" s="82">
        <v>29</v>
      </c>
      <c r="I96" s="83">
        <v>472</v>
      </c>
      <c r="J96" s="84">
        <v>27.666666666666664</v>
      </c>
      <c r="K96" s="84">
        <v>12.666666666666668</v>
      </c>
      <c r="L96" s="84">
        <v>18</v>
      </c>
      <c r="M96" s="84">
        <v>11</v>
      </c>
      <c r="N96" s="85">
        <f t="shared" si="12"/>
        <v>0.71900826446280997</v>
      </c>
    </row>
    <row r="97" spans="1:14" x14ac:dyDescent="0.25">
      <c r="A97" s="86" t="s">
        <v>1593</v>
      </c>
      <c r="B97" s="87"/>
      <c r="C97" s="87"/>
      <c r="D97" s="88"/>
      <c r="E97" s="88"/>
      <c r="F97" s="88">
        <v>41</v>
      </c>
      <c r="G97" s="88"/>
      <c r="H97" s="88">
        <v>27</v>
      </c>
      <c r="I97" s="89"/>
      <c r="J97" s="90">
        <v>28</v>
      </c>
      <c r="K97" s="90">
        <v>13</v>
      </c>
      <c r="L97" s="90">
        <v>15</v>
      </c>
      <c r="M97" s="90">
        <v>11</v>
      </c>
      <c r="N97" s="91"/>
    </row>
    <row r="98" spans="1:14" x14ac:dyDescent="0.25">
      <c r="A98" s="92" t="s">
        <v>327</v>
      </c>
      <c r="B98" s="93"/>
      <c r="C98" s="93"/>
      <c r="D98" s="95"/>
      <c r="E98" s="95">
        <v>496</v>
      </c>
      <c r="F98" s="95">
        <v>82.666666666666671</v>
      </c>
      <c r="G98" s="95">
        <v>320</v>
      </c>
      <c r="H98" s="95">
        <v>53.333333333333329</v>
      </c>
      <c r="I98" s="96">
        <v>936</v>
      </c>
      <c r="J98" s="97">
        <v>56.5</v>
      </c>
      <c r="K98" s="97">
        <v>26.166666666666671</v>
      </c>
      <c r="L98" s="97">
        <v>30.833333333333336</v>
      </c>
      <c r="M98" s="97">
        <v>22.5</v>
      </c>
      <c r="N98" s="98">
        <f t="shared" si="12"/>
        <v>0.64516129032258063</v>
      </c>
    </row>
    <row r="99" spans="1:14" ht="26.25" x14ac:dyDescent="0.25">
      <c r="A99" s="78" t="s">
        <v>98</v>
      </c>
      <c r="B99" s="79" t="s">
        <v>457</v>
      </c>
      <c r="C99" s="81" t="s">
        <v>1187</v>
      </c>
      <c r="D99" s="82">
        <v>6</v>
      </c>
      <c r="E99" s="82">
        <v>272</v>
      </c>
      <c r="F99" s="82">
        <v>45.333333333333336</v>
      </c>
      <c r="G99" s="82">
        <v>177</v>
      </c>
      <c r="H99" s="82">
        <v>29.5</v>
      </c>
      <c r="I99" s="83">
        <v>699</v>
      </c>
      <c r="J99" s="84">
        <v>32.166666666666657</v>
      </c>
      <c r="K99" s="84">
        <v>13.166666666666668</v>
      </c>
      <c r="L99" s="84">
        <v>17.166666666666668</v>
      </c>
      <c r="M99" s="84">
        <v>12.333333333333332</v>
      </c>
      <c r="N99" s="85">
        <f t="shared" si="12"/>
        <v>0.65073529411764708</v>
      </c>
    </row>
    <row r="100" spans="1:14" ht="26.25" x14ac:dyDescent="0.25">
      <c r="A100" s="80" t="str">
        <f t="shared" ref="A100:A101" si="16">A99</f>
        <v>Ibagué</v>
      </c>
      <c r="B100" s="81" t="str">
        <f t="shared" ref="B100:B101" si="17">B99</f>
        <v>Penal con Función de Conocimiento</v>
      </c>
      <c r="C100" s="81" t="s">
        <v>1188</v>
      </c>
      <c r="D100" s="82">
        <v>6</v>
      </c>
      <c r="E100" s="82">
        <v>268</v>
      </c>
      <c r="F100" s="82">
        <v>44.666666666666664</v>
      </c>
      <c r="G100" s="82">
        <v>179</v>
      </c>
      <c r="H100" s="82">
        <v>29.833333333333332</v>
      </c>
      <c r="I100" s="83">
        <v>714</v>
      </c>
      <c r="J100" s="84">
        <v>30.5</v>
      </c>
      <c r="K100" s="84">
        <v>14.166666666666664</v>
      </c>
      <c r="L100" s="84">
        <v>17.666666666666668</v>
      </c>
      <c r="M100" s="84">
        <v>12.166666666666668</v>
      </c>
      <c r="N100" s="85">
        <f t="shared" si="12"/>
        <v>0.66791044776119401</v>
      </c>
    </row>
    <row r="101" spans="1:14" ht="26.25" x14ac:dyDescent="0.25">
      <c r="A101" s="80" t="str">
        <f t="shared" si="16"/>
        <v>Ibagué</v>
      </c>
      <c r="B101" s="81" t="str">
        <f t="shared" si="17"/>
        <v>Penal con Función de Conocimiento</v>
      </c>
      <c r="C101" s="81" t="s">
        <v>1189</v>
      </c>
      <c r="D101" s="82">
        <v>6</v>
      </c>
      <c r="E101" s="82">
        <v>286</v>
      </c>
      <c r="F101" s="82">
        <v>47.666666666666664</v>
      </c>
      <c r="G101" s="82">
        <v>159</v>
      </c>
      <c r="H101" s="82">
        <v>26.5</v>
      </c>
      <c r="I101" s="83">
        <v>807</v>
      </c>
      <c r="J101" s="84">
        <v>32.5</v>
      </c>
      <c r="K101" s="84">
        <v>15.166666666666666</v>
      </c>
      <c r="L101" s="84">
        <v>13.5</v>
      </c>
      <c r="M101" s="84">
        <v>13.000000000000002</v>
      </c>
      <c r="N101" s="85">
        <f t="shared" si="12"/>
        <v>0.55594405594405594</v>
      </c>
    </row>
    <row r="102" spans="1:14" x14ac:dyDescent="0.25">
      <c r="A102" s="86" t="s">
        <v>1593</v>
      </c>
      <c r="B102" s="87"/>
      <c r="C102" s="87"/>
      <c r="D102" s="88"/>
      <c r="E102" s="88"/>
      <c r="F102" s="88">
        <v>46</v>
      </c>
      <c r="G102" s="88"/>
      <c r="H102" s="88">
        <v>29</v>
      </c>
      <c r="I102" s="89"/>
      <c r="J102" s="90">
        <v>32</v>
      </c>
      <c r="K102" s="90">
        <v>14</v>
      </c>
      <c r="L102" s="90">
        <v>16</v>
      </c>
      <c r="M102" s="90">
        <v>13</v>
      </c>
      <c r="N102" s="91"/>
    </row>
    <row r="103" spans="1:14" x14ac:dyDescent="0.25">
      <c r="A103" s="92" t="s">
        <v>105</v>
      </c>
      <c r="B103" s="93"/>
      <c r="C103" s="93"/>
      <c r="D103" s="95"/>
      <c r="E103" s="95">
        <v>826</v>
      </c>
      <c r="F103" s="95">
        <v>137.66666666666666</v>
      </c>
      <c r="G103" s="95">
        <v>515</v>
      </c>
      <c r="H103" s="95">
        <v>85.833333333333329</v>
      </c>
      <c r="I103" s="96">
        <v>2220</v>
      </c>
      <c r="J103" s="97">
        <v>95.166666666666657</v>
      </c>
      <c r="K103" s="97">
        <v>42.5</v>
      </c>
      <c r="L103" s="97">
        <v>48.333333333333336</v>
      </c>
      <c r="M103" s="97">
        <v>37.5</v>
      </c>
      <c r="N103" s="98">
        <f t="shared" si="12"/>
        <v>0.62348668280871666</v>
      </c>
    </row>
    <row r="104" spans="1:14" ht="26.25" x14ac:dyDescent="0.25">
      <c r="A104" s="78" t="s">
        <v>106</v>
      </c>
      <c r="B104" s="79" t="s">
        <v>457</v>
      </c>
      <c r="C104" s="81" t="s">
        <v>1190</v>
      </c>
      <c r="D104" s="82">
        <v>6</v>
      </c>
      <c r="E104" s="82">
        <v>272</v>
      </c>
      <c r="F104" s="82">
        <v>45.333333333333336</v>
      </c>
      <c r="G104" s="82">
        <v>227</v>
      </c>
      <c r="H104" s="82">
        <v>37.833333333333336</v>
      </c>
      <c r="I104" s="83">
        <v>163</v>
      </c>
      <c r="J104" s="84">
        <v>20.666666666666664</v>
      </c>
      <c r="K104" s="84">
        <v>24.666666666666668</v>
      </c>
      <c r="L104" s="84">
        <v>14.333333333333334</v>
      </c>
      <c r="M104" s="84">
        <v>23.499999999999996</v>
      </c>
      <c r="N104" s="85">
        <f t="shared" si="12"/>
        <v>0.8345588235294118</v>
      </c>
    </row>
    <row r="105" spans="1:14" ht="26.25" x14ac:dyDescent="0.25">
      <c r="A105" s="80" t="str">
        <f t="shared" ref="A105:A106" si="18">A104</f>
        <v>Manizales</v>
      </c>
      <c r="B105" s="81" t="str">
        <f t="shared" ref="B105:B106" si="19">B104</f>
        <v>Penal con Función de Conocimiento</v>
      </c>
      <c r="C105" s="81" t="s">
        <v>1191</v>
      </c>
      <c r="D105" s="82">
        <v>6</v>
      </c>
      <c r="E105" s="82">
        <v>277</v>
      </c>
      <c r="F105" s="82">
        <v>46.166666666666664</v>
      </c>
      <c r="G105" s="82">
        <v>244</v>
      </c>
      <c r="H105" s="82">
        <v>40.666666666666664</v>
      </c>
      <c r="I105" s="83">
        <v>143</v>
      </c>
      <c r="J105" s="84">
        <v>19.499999999999996</v>
      </c>
      <c r="K105" s="84">
        <v>26.666666666666668</v>
      </c>
      <c r="L105" s="84">
        <v>15.666666666666666</v>
      </c>
      <c r="M105" s="84">
        <v>25</v>
      </c>
      <c r="N105" s="85">
        <f t="shared" si="12"/>
        <v>0.88086642599277976</v>
      </c>
    </row>
    <row r="106" spans="1:14" ht="26.25" x14ac:dyDescent="0.25">
      <c r="A106" s="80" t="str">
        <f t="shared" si="18"/>
        <v>Manizales</v>
      </c>
      <c r="B106" s="81" t="str">
        <f t="shared" si="19"/>
        <v>Penal con Función de Conocimiento</v>
      </c>
      <c r="C106" s="81" t="s">
        <v>1192</v>
      </c>
      <c r="D106" s="82">
        <v>6</v>
      </c>
      <c r="E106" s="82">
        <v>278</v>
      </c>
      <c r="F106" s="82">
        <v>46.333333333333336</v>
      </c>
      <c r="G106" s="82">
        <v>234</v>
      </c>
      <c r="H106" s="82">
        <v>39</v>
      </c>
      <c r="I106" s="83">
        <v>117</v>
      </c>
      <c r="J106" s="84">
        <v>21.833333333333332</v>
      </c>
      <c r="K106" s="84">
        <v>24.499999999999996</v>
      </c>
      <c r="L106" s="84">
        <v>16.833333333333336</v>
      </c>
      <c r="M106" s="84">
        <v>22.166666666666668</v>
      </c>
      <c r="N106" s="85">
        <f t="shared" si="12"/>
        <v>0.84172661870503596</v>
      </c>
    </row>
    <row r="107" spans="1:14" x14ac:dyDescent="0.25">
      <c r="A107" s="86" t="s">
        <v>1593</v>
      </c>
      <c r="B107" s="87"/>
      <c r="C107" s="87"/>
      <c r="D107" s="88"/>
      <c r="E107" s="88"/>
      <c r="F107" s="88">
        <v>46</v>
      </c>
      <c r="G107" s="88"/>
      <c r="H107" s="88">
        <v>39</v>
      </c>
      <c r="I107" s="89"/>
      <c r="J107" s="90">
        <v>21</v>
      </c>
      <c r="K107" s="90">
        <v>25</v>
      </c>
      <c r="L107" s="90">
        <v>16</v>
      </c>
      <c r="M107" s="90">
        <v>24</v>
      </c>
      <c r="N107" s="91"/>
    </row>
    <row r="108" spans="1:14" x14ac:dyDescent="0.25">
      <c r="A108" s="92" t="s">
        <v>111</v>
      </c>
      <c r="B108" s="93"/>
      <c r="C108" s="93"/>
      <c r="D108" s="95"/>
      <c r="E108" s="95">
        <v>827</v>
      </c>
      <c r="F108" s="95">
        <v>137.83333333333334</v>
      </c>
      <c r="G108" s="95">
        <v>705</v>
      </c>
      <c r="H108" s="95">
        <v>117.5</v>
      </c>
      <c r="I108" s="96">
        <v>423</v>
      </c>
      <c r="J108" s="97">
        <v>61.999999999999986</v>
      </c>
      <c r="K108" s="97">
        <v>75.833333333333329</v>
      </c>
      <c r="L108" s="97">
        <v>46.833333333333336</v>
      </c>
      <c r="M108" s="97">
        <v>70.666666666666671</v>
      </c>
      <c r="N108" s="98">
        <f t="shared" si="12"/>
        <v>0.85247883917775091</v>
      </c>
    </row>
    <row r="109" spans="1:14" ht="26.25" x14ac:dyDescent="0.25">
      <c r="A109" s="78" t="s">
        <v>112</v>
      </c>
      <c r="B109" s="79" t="s">
        <v>457</v>
      </c>
      <c r="C109" s="81" t="s">
        <v>1193</v>
      </c>
      <c r="D109" s="82">
        <v>3</v>
      </c>
      <c r="E109" s="82">
        <v>84</v>
      </c>
      <c r="F109" s="82">
        <v>28</v>
      </c>
      <c r="G109" s="82">
        <v>140</v>
      </c>
      <c r="H109" s="82">
        <v>46.666666666666664</v>
      </c>
      <c r="I109" s="83">
        <v>165</v>
      </c>
      <c r="J109" s="84">
        <v>8.3333333333333321</v>
      </c>
      <c r="K109" s="84">
        <v>19.666666666666668</v>
      </c>
      <c r="L109" s="84">
        <v>31.666666666666664</v>
      </c>
      <c r="M109" s="84">
        <v>15</v>
      </c>
      <c r="N109" s="85">
        <f t="shared" si="12"/>
        <v>1.6666666666666667</v>
      </c>
    </row>
    <row r="110" spans="1:14" ht="26.25" x14ac:dyDescent="0.25">
      <c r="A110" s="80" t="str">
        <f t="shared" ref="A110:A116" si="20">A109</f>
        <v>Medellín</v>
      </c>
      <c r="B110" s="81" t="str">
        <f t="shared" ref="B110:B116" si="21">B109</f>
        <v>Penal con Función de Conocimiento</v>
      </c>
      <c r="C110" s="81" t="s">
        <v>1194</v>
      </c>
      <c r="D110" s="82">
        <v>3</v>
      </c>
      <c r="E110" s="82">
        <v>100</v>
      </c>
      <c r="F110" s="82">
        <v>33.333333333333336</v>
      </c>
      <c r="G110" s="82">
        <v>117</v>
      </c>
      <c r="H110" s="82">
        <v>39</v>
      </c>
      <c r="I110" s="83">
        <v>274</v>
      </c>
      <c r="J110" s="84">
        <v>15</v>
      </c>
      <c r="K110" s="84">
        <v>18.333333333333332</v>
      </c>
      <c r="L110" s="84">
        <v>20.666666666666668</v>
      </c>
      <c r="M110" s="84">
        <v>18.333333333333332</v>
      </c>
      <c r="N110" s="85">
        <f t="shared" si="12"/>
        <v>1.17</v>
      </c>
    </row>
    <row r="111" spans="1:14" ht="26.25" x14ac:dyDescent="0.25">
      <c r="A111" s="80" t="str">
        <f t="shared" si="20"/>
        <v>Medellín</v>
      </c>
      <c r="B111" s="81" t="str">
        <f t="shared" si="21"/>
        <v>Penal con Función de Conocimiento</v>
      </c>
      <c r="C111" s="81" t="s">
        <v>1195</v>
      </c>
      <c r="D111" s="82">
        <v>6</v>
      </c>
      <c r="E111" s="82">
        <v>233</v>
      </c>
      <c r="F111" s="82">
        <v>38.833333333333336</v>
      </c>
      <c r="G111" s="82">
        <v>221</v>
      </c>
      <c r="H111" s="82">
        <v>36.833333333333336</v>
      </c>
      <c r="I111" s="83">
        <v>301</v>
      </c>
      <c r="J111" s="84">
        <v>15.333333333333334</v>
      </c>
      <c r="K111" s="84">
        <v>23.5</v>
      </c>
      <c r="L111" s="84">
        <v>18.666666666666668</v>
      </c>
      <c r="M111" s="84">
        <v>18.166666666666668</v>
      </c>
      <c r="N111" s="85">
        <f t="shared" si="12"/>
        <v>0.94849785407725318</v>
      </c>
    </row>
    <row r="112" spans="1:14" ht="26.25" x14ac:dyDescent="0.25">
      <c r="A112" s="80" t="str">
        <f t="shared" si="20"/>
        <v>Medellín</v>
      </c>
      <c r="B112" s="81" t="str">
        <f t="shared" si="21"/>
        <v>Penal con Función de Conocimiento</v>
      </c>
      <c r="C112" s="81" t="s">
        <v>1196</v>
      </c>
      <c r="D112" s="82">
        <v>3</v>
      </c>
      <c r="E112" s="82">
        <v>101</v>
      </c>
      <c r="F112" s="82">
        <v>33.666666666666664</v>
      </c>
      <c r="G112" s="82">
        <v>109</v>
      </c>
      <c r="H112" s="82">
        <v>36.333333333333336</v>
      </c>
      <c r="I112" s="83">
        <v>346</v>
      </c>
      <c r="J112" s="84">
        <v>12</v>
      </c>
      <c r="K112" s="84">
        <v>21.666666666666668</v>
      </c>
      <c r="L112" s="84">
        <v>18</v>
      </c>
      <c r="M112" s="84">
        <v>18.333333333333332</v>
      </c>
      <c r="N112" s="85">
        <f t="shared" si="12"/>
        <v>1.0792079207920793</v>
      </c>
    </row>
    <row r="113" spans="1:14" ht="26.25" x14ac:dyDescent="0.25">
      <c r="A113" s="80" t="str">
        <f t="shared" si="20"/>
        <v>Medellín</v>
      </c>
      <c r="B113" s="81" t="str">
        <f t="shared" si="21"/>
        <v>Penal con Función de Conocimiento</v>
      </c>
      <c r="C113" s="81" t="s">
        <v>1197</v>
      </c>
      <c r="D113" s="82">
        <v>0.2</v>
      </c>
      <c r="E113" s="82">
        <v>67</v>
      </c>
      <c r="F113" s="82">
        <v>67</v>
      </c>
      <c r="G113" s="82">
        <v>54</v>
      </c>
      <c r="H113" s="82">
        <v>54</v>
      </c>
      <c r="I113" s="83">
        <v>6</v>
      </c>
      <c r="J113" s="84"/>
      <c r="K113" s="84">
        <v>67</v>
      </c>
      <c r="L113" s="84"/>
      <c r="M113" s="84">
        <v>54</v>
      </c>
      <c r="N113" s="85">
        <f t="shared" si="12"/>
        <v>0.80597014925373134</v>
      </c>
    </row>
    <row r="114" spans="1:14" ht="26.25" x14ac:dyDescent="0.25">
      <c r="A114" s="80" t="str">
        <f t="shared" si="20"/>
        <v>Medellín</v>
      </c>
      <c r="B114" s="81" t="str">
        <f t="shared" si="21"/>
        <v>Penal con Función de Conocimiento</v>
      </c>
      <c r="C114" s="81" t="s">
        <v>1198</v>
      </c>
      <c r="D114" s="82">
        <v>4.2</v>
      </c>
      <c r="E114" s="82">
        <v>238</v>
      </c>
      <c r="F114" s="82">
        <v>56.666666666666664</v>
      </c>
      <c r="G114" s="82">
        <v>148</v>
      </c>
      <c r="H114" s="82">
        <v>35.238095238095234</v>
      </c>
      <c r="I114" s="83">
        <v>272</v>
      </c>
      <c r="J114" s="84">
        <v>38.571428571428569</v>
      </c>
      <c r="K114" s="84">
        <v>18.095238095238095</v>
      </c>
      <c r="L114" s="84">
        <v>21.666666666666664</v>
      </c>
      <c r="M114" s="84">
        <v>13.571428571428569</v>
      </c>
      <c r="N114" s="85">
        <f t="shared" si="12"/>
        <v>0.62184873949579833</v>
      </c>
    </row>
    <row r="115" spans="1:14" ht="26.25" x14ac:dyDescent="0.25">
      <c r="A115" s="80" t="str">
        <f t="shared" si="20"/>
        <v>Medellín</v>
      </c>
      <c r="B115" s="81" t="str">
        <f t="shared" si="21"/>
        <v>Penal con Función de Conocimiento</v>
      </c>
      <c r="C115" s="81" t="s">
        <v>1199</v>
      </c>
      <c r="D115" s="82">
        <v>3</v>
      </c>
      <c r="E115" s="82">
        <v>62</v>
      </c>
      <c r="F115" s="82">
        <v>20.666666666666668</v>
      </c>
      <c r="G115" s="82">
        <v>56</v>
      </c>
      <c r="H115" s="82">
        <v>18.666666666666668</v>
      </c>
      <c r="I115" s="83">
        <v>8</v>
      </c>
      <c r="J115" s="84"/>
      <c r="K115" s="84">
        <v>20.666666666666668</v>
      </c>
      <c r="L115" s="84"/>
      <c r="M115" s="84">
        <v>18.666666666666668</v>
      </c>
      <c r="N115" s="85">
        <f t="shared" si="12"/>
        <v>0.90322580645161288</v>
      </c>
    </row>
    <row r="116" spans="1:14" ht="26.25" x14ac:dyDescent="0.25">
      <c r="A116" s="80" t="str">
        <f t="shared" si="20"/>
        <v>Medellín</v>
      </c>
      <c r="B116" s="81" t="str">
        <f t="shared" si="21"/>
        <v>Penal con Función de Conocimiento</v>
      </c>
      <c r="C116" s="81" t="s">
        <v>1200</v>
      </c>
      <c r="D116" s="82">
        <v>6</v>
      </c>
      <c r="E116" s="82">
        <v>332</v>
      </c>
      <c r="F116" s="82">
        <v>55.333333333333336</v>
      </c>
      <c r="G116" s="82">
        <v>183</v>
      </c>
      <c r="H116" s="82">
        <v>30.5</v>
      </c>
      <c r="I116" s="83">
        <v>287</v>
      </c>
      <c r="J116" s="84">
        <v>32</v>
      </c>
      <c r="K116" s="84">
        <v>23.333333333333336</v>
      </c>
      <c r="L116" s="84">
        <v>15.333333333333334</v>
      </c>
      <c r="M116" s="84">
        <v>15.166666666666666</v>
      </c>
      <c r="N116" s="85">
        <f t="shared" si="12"/>
        <v>0.5512048192771084</v>
      </c>
    </row>
    <row r="117" spans="1:14" x14ac:dyDescent="0.25">
      <c r="A117" s="86" t="s">
        <v>1593</v>
      </c>
      <c r="B117" s="87"/>
      <c r="C117" s="87"/>
      <c r="D117" s="88"/>
      <c r="E117" s="88"/>
      <c r="F117" s="88">
        <v>42</v>
      </c>
      <c r="G117" s="88"/>
      <c r="H117" s="88">
        <v>37</v>
      </c>
      <c r="I117" s="89"/>
      <c r="J117" s="90">
        <v>20</v>
      </c>
      <c r="K117" s="90">
        <v>27</v>
      </c>
      <c r="L117" s="90">
        <v>21</v>
      </c>
      <c r="M117" s="90">
        <v>21</v>
      </c>
      <c r="N117" s="91"/>
    </row>
    <row r="118" spans="1:14" x14ac:dyDescent="0.25">
      <c r="A118" s="92" t="s">
        <v>128</v>
      </c>
      <c r="B118" s="93"/>
      <c r="C118" s="93"/>
      <c r="D118" s="95"/>
      <c r="E118" s="95">
        <v>1217</v>
      </c>
      <c r="F118" s="95">
        <v>333.5</v>
      </c>
      <c r="G118" s="95">
        <v>1028</v>
      </c>
      <c r="H118" s="95">
        <v>297.23809523809524</v>
      </c>
      <c r="I118" s="96">
        <v>1659</v>
      </c>
      <c r="J118" s="97">
        <v>121.23809523809524</v>
      </c>
      <c r="K118" s="97">
        <v>212.26190476190479</v>
      </c>
      <c r="L118" s="97">
        <v>125.99999999999999</v>
      </c>
      <c r="M118" s="97">
        <v>171.23809523809521</v>
      </c>
      <c r="N118" s="98">
        <f t="shared" si="12"/>
        <v>0.84470008216926873</v>
      </c>
    </row>
    <row r="119" spans="1:14" ht="26.25" x14ac:dyDescent="0.25">
      <c r="A119" s="78" t="s">
        <v>134</v>
      </c>
      <c r="B119" s="79" t="s">
        <v>457</v>
      </c>
      <c r="C119" s="81" t="s">
        <v>1201</v>
      </c>
      <c r="D119" s="82">
        <v>6</v>
      </c>
      <c r="E119" s="82">
        <v>279</v>
      </c>
      <c r="F119" s="82">
        <v>46.5</v>
      </c>
      <c r="G119" s="82">
        <v>200</v>
      </c>
      <c r="H119" s="82">
        <v>33.333333333333336</v>
      </c>
      <c r="I119" s="83">
        <v>413</v>
      </c>
      <c r="J119" s="84">
        <v>29.999999999999996</v>
      </c>
      <c r="K119" s="84">
        <v>16.5</v>
      </c>
      <c r="L119" s="84">
        <v>23.833333333333332</v>
      </c>
      <c r="M119" s="84">
        <v>9.4999999999999982</v>
      </c>
      <c r="N119" s="85">
        <f t="shared" si="12"/>
        <v>0.71684587813620071</v>
      </c>
    </row>
    <row r="120" spans="1:14" ht="26.25" x14ac:dyDescent="0.25">
      <c r="A120" s="80" t="str">
        <f t="shared" ref="A120:A121" si="22">A119</f>
        <v>Neiva</v>
      </c>
      <c r="B120" s="81" t="str">
        <f t="shared" ref="B120:B121" si="23">B119</f>
        <v>Penal con Función de Conocimiento</v>
      </c>
      <c r="C120" s="81" t="s">
        <v>1202</v>
      </c>
      <c r="D120" s="82">
        <v>6</v>
      </c>
      <c r="E120" s="82">
        <v>236</v>
      </c>
      <c r="F120" s="82">
        <v>39.333333333333336</v>
      </c>
      <c r="G120" s="82">
        <v>229</v>
      </c>
      <c r="H120" s="82">
        <v>38.166666666666664</v>
      </c>
      <c r="I120" s="83">
        <v>475</v>
      </c>
      <c r="J120" s="84">
        <v>28.166666666666664</v>
      </c>
      <c r="K120" s="84">
        <v>11.166666666666666</v>
      </c>
      <c r="L120" s="84">
        <v>27.166666666666668</v>
      </c>
      <c r="M120" s="84">
        <v>11</v>
      </c>
      <c r="N120" s="85">
        <f t="shared" si="12"/>
        <v>0.97033898305084743</v>
      </c>
    </row>
    <row r="121" spans="1:14" ht="26.25" x14ac:dyDescent="0.25">
      <c r="A121" s="80" t="str">
        <f t="shared" si="22"/>
        <v>Neiva</v>
      </c>
      <c r="B121" s="81" t="str">
        <f t="shared" si="23"/>
        <v>Penal con Función de Conocimiento</v>
      </c>
      <c r="C121" s="81" t="s">
        <v>1203</v>
      </c>
      <c r="D121" s="82">
        <v>6</v>
      </c>
      <c r="E121" s="82">
        <v>270</v>
      </c>
      <c r="F121" s="82">
        <v>45</v>
      </c>
      <c r="G121" s="82">
        <v>216</v>
      </c>
      <c r="H121" s="82">
        <v>36</v>
      </c>
      <c r="I121" s="83">
        <v>489</v>
      </c>
      <c r="J121" s="84">
        <v>29.499999999999996</v>
      </c>
      <c r="K121" s="84">
        <v>15.5</v>
      </c>
      <c r="L121" s="84">
        <v>22.5</v>
      </c>
      <c r="M121" s="84">
        <v>13.5</v>
      </c>
      <c r="N121" s="85">
        <f t="shared" si="12"/>
        <v>0.8</v>
      </c>
    </row>
    <row r="122" spans="1:14" x14ac:dyDescent="0.25">
      <c r="A122" s="86" t="s">
        <v>1593</v>
      </c>
      <c r="B122" s="87"/>
      <c r="C122" s="87"/>
      <c r="D122" s="88"/>
      <c r="E122" s="88"/>
      <c r="F122" s="88">
        <v>44</v>
      </c>
      <c r="G122" s="88"/>
      <c r="H122" s="88">
        <v>36</v>
      </c>
      <c r="I122" s="89"/>
      <c r="J122" s="90">
        <v>29</v>
      </c>
      <c r="K122" s="90">
        <v>14</v>
      </c>
      <c r="L122" s="90">
        <v>25</v>
      </c>
      <c r="M122" s="90">
        <v>11</v>
      </c>
      <c r="N122" s="91"/>
    </row>
    <row r="123" spans="1:14" x14ac:dyDescent="0.25">
      <c r="A123" s="92" t="s">
        <v>139</v>
      </c>
      <c r="B123" s="93"/>
      <c r="C123" s="93"/>
      <c r="D123" s="95"/>
      <c r="E123" s="95">
        <v>785</v>
      </c>
      <c r="F123" s="95">
        <v>130.83333333333334</v>
      </c>
      <c r="G123" s="95">
        <v>645</v>
      </c>
      <c r="H123" s="95">
        <v>107.5</v>
      </c>
      <c r="I123" s="96">
        <v>1377</v>
      </c>
      <c r="J123" s="97">
        <v>87.666666666666657</v>
      </c>
      <c r="K123" s="97">
        <v>43.166666666666664</v>
      </c>
      <c r="L123" s="97">
        <v>73.5</v>
      </c>
      <c r="M123" s="97">
        <v>34</v>
      </c>
      <c r="N123" s="98">
        <f t="shared" si="12"/>
        <v>0.82165605095541405</v>
      </c>
    </row>
    <row r="124" spans="1:14" ht="26.25" x14ac:dyDescent="0.25">
      <c r="A124" s="78" t="s">
        <v>146</v>
      </c>
      <c r="B124" s="79" t="s">
        <v>457</v>
      </c>
      <c r="C124" s="81" t="s">
        <v>1204</v>
      </c>
      <c r="D124" s="82">
        <v>6</v>
      </c>
      <c r="E124" s="82">
        <v>403</v>
      </c>
      <c r="F124" s="82">
        <v>67.166666666666671</v>
      </c>
      <c r="G124" s="82">
        <v>307</v>
      </c>
      <c r="H124" s="82">
        <v>51.166666666666664</v>
      </c>
      <c r="I124" s="83">
        <v>522</v>
      </c>
      <c r="J124" s="84">
        <v>30.333333333333336</v>
      </c>
      <c r="K124" s="84">
        <v>36.833333333333329</v>
      </c>
      <c r="L124" s="84">
        <v>17.166666666666668</v>
      </c>
      <c r="M124" s="84">
        <v>34</v>
      </c>
      <c r="N124" s="85">
        <f t="shared" si="12"/>
        <v>0.76178660049627789</v>
      </c>
    </row>
    <row r="125" spans="1:14" ht="26.25" x14ac:dyDescent="0.25">
      <c r="A125" s="80" t="str">
        <f t="shared" ref="A125:A126" si="24">A124</f>
        <v>Pereira</v>
      </c>
      <c r="B125" s="81" t="str">
        <f t="shared" ref="B125:B126" si="25">B124</f>
        <v>Penal con Función de Conocimiento</v>
      </c>
      <c r="C125" s="81" t="s">
        <v>1205</v>
      </c>
      <c r="D125" s="82">
        <v>6</v>
      </c>
      <c r="E125" s="82">
        <v>422</v>
      </c>
      <c r="F125" s="82">
        <v>70.333333333333329</v>
      </c>
      <c r="G125" s="82">
        <v>342</v>
      </c>
      <c r="H125" s="82">
        <v>57</v>
      </c>
      <c r="I125" s="83">
        <v>521</v>
      </c>
      <c r="J125" s="84">
        <v>30.999999999999996</v>
      </c>
      <c r="K125" s="84">
        <v>39.333333333333336</v>
      </c>
      <c r="L125" s="84">
        <v>22.166666666666664</v>
      </c>
      <c r="M125" s="84">
        <v>34.833333333333336</v>
      </c>
      <c r="N125" s="85">
        <f t="shared" si="12"/>
        <v>0.81042654028436023</v>
      </c>
    </row>
    <row r="126" spans="1:14" ht="26.25" x14ac:dyDescent="0.25">
      <c r="A126" s="80" t="str">
        <f t="shared" si="24"/>
        <v>Pereira</v>
      </c>
      <c r="B126" s="81" t="str">
        <f t="shared" si="25"/>
        <v>Penal con Función de Conocimiento</v>
      </c>
      <c r="C126" s="81" t="s">
        <v>1206</v>
      </c>
      <c r="D126" s="82">
        <v>6</v>
      </c>
      <c r="E126" s="82">
        <v>298</v>
      </c>
      <c r="F126" s="82">
        <v>49.666666666666664</v>
      </c>
      <c r="G126" s="82">
        <v>236</v>
      </c>
      <c r="H126" s="82">
        <v>39.333333333333336</v>
      </c>
      <c r="I126" s="83">
        <v>426</v>
      </c>
      <c r="J126" s="84">
        <v>22.5</v>
      </c>
      <c r="K126" s="84">
        <v>27.166666666666668</v>
      </c>
      <c r="L126" s="84">
        <v>15.833333333333334</v>
      </c>
      <c r="M126" s="84">
        <v>23.5</v>
      </c>
      <c r="N126" s="85">
        <f t="shared" si="12"/>
        <v>0.79194630872483218</v>
      </c>
    </row>
    <row r="127" spans="1:14" x14ac:dyDescent="0.25">
      <c r="A127" s="86" t="s">
        <v>1593</v>
      </c>
      <c r="B127" s="87"/>
      <c r="C127" s="87"/>
      <c r="D127" s="88"/>
      <c r="E127" s="88"/>
      <c r="F127" s="88">
        <v>62</v>
      </c>
      <c r="G127" s="88"/>
      <c r="H127" s="88">
        <v>49</v>
      </c>
      <c r="I127" s="89"/>
      <c r="J127" s="90">
        <v>28</v>
      </c>
      <c r="K127" s="90">
        <v>34</v>
      </c>
      <c r="L127" s="90">
        <v>18</v>
      </c>
      <c r="M127" s="90">
        <v>31</v>
      </c>
      <c r="N127" s="91"/>
    </row>
    <row r="128" spans="1:14" x14ac:dyDescent="0.25">
      <c r="A128" s="92" t="s">
        <v>150</v>
      </c>
      <c r="B128" s="93"/>
      <c r="C128" s="93"/>
      <c r="D128" s="95"/>
      <c r="E128" s="95">
        <v>1123</v>
      </c>
      <c r="F128" s="95">
        <v>187.16666666666666</v>
      </c>
      <c r="G128" s="95">
        <v>885</v>
      </c>
      <c r="H128" s="95">
        <v>147.5</v>
      </c>
      <c r="I128" s="96">
        <v>1469</v>
      </c>
      <c r="J128" s="97">
        <v>83.833333333333329</v>
      </c>
      <c r="K128" s="97">
        <v>103.33333333333333</v>
      </c>
      <c r="L128" s="97">
        <v>55.166666666666664</v>
      </c>
      <c r="M128" s="97">
        <v>92.333333333333343</v>
      </c>
      <c r="N128" s="98">
        <f t="shared" si="12"/>
        <v>0.78806767586821014</v>
      </c>
    </row>
    <row r="129" spans="1:14" ht="26.25" x14ac:dyDescent="0.25">
      <c r="A129" s="78" t="s">
        <v>151</v>
      </c>
      <c r="B129" s="79" t="s">
        <v>457</v>
      </c>
      <c r="C129" s="81" t="s">
        <v>1207</v>
      </c>
      <c r="D129" s="82">
        <v>6</v>
      </c>
      <c r="E129" s="82">
        <v>279</v>
      </c>
      <c r="F129" s="82">
        <v>46.5</v>
      </c>
      <c r="G129" s="82">
        <v>265</v>
      </c>
      <c r="H129" s="82">
        <v>44.166666666666664</v>
      </c>
      <c r="I129" s="83">
        <v>553</v>
      </c>
      <c r="J129" s="84">
        <v>33.666666666666671</v>
      </c>
      <c r="K129" s="84">
        <v>12.833333333333332</v>
      </c>
      <c r="L129" s="84">
        <v>33.833333333333336</v>
      </c>
      <c r="M129" s="84">
        <v>10.333333333333334</v>
      </c>
      <c r="N129" s="85">
        <f t="shared" si="12"/>
        <v>0.94982078853046592</v>
      </c>
    </row>
    <row r="130" spans="1:14" ht="26.25" x14ac:dyDescent="0.25">
      <c r="A130" s="80" t="str">
        <f t="shared" ref="A130:A131" si="26">A129</f>
        <v>Popayán</v>
      </c>
      <c r="B130" s="81" t="str">
        <f t="shared" ref="B130:B131" si="27">B129</f>
        <v>Penal con Función de Conocimiento</v>
      </c>
      <c r="C130" s="81" t="s">
        <v>1208</v>
      </c>
      <c r="D130" s="82">
        <v>6</v>
      </c>
      <c r="E130" s="82">
        <v>212</v>
      </c>
      <c r="F130" s="82">
        <v>35.333333333333336</v>
      </c>
      <c r="G130" s="82">
        <v>148</v>
      </c>
      <c r="H130" s="82">
        <v>24.666666666666668</v>
      </c>
      <c r="I130" s="83">
        <v>540</v>
      </c>
      <c r="J130" s="84">
        <v>21</v>
      </c>
      <c r="K130" s="84">
        <v>14.333333333333332</v>
      </c>
      <c r="L130" s="84">
        <v>10.499999999999998</v>
      </c>
      <c r="M130" s="84">
        <v>14.166666666666666</v>
      </c>
      <c r="N130" s="85">
        <f t="shared" si="12"/>
        <v>0.69811320754716977</v>
      </c>
    </row>
    <row r="131" spans="1:14" ht="26.25" x14ac:dyDescent="0.25">
      <c r="A131" s="80" t="str">
        <f t="shared" si="26"/>
        <v>Popayán</v>
      </c>
      <c r="B131" s="81" t="str">
        <f t="shared" si="27"/>
        <v>Penal con Función de Conocimiento</v>
      </c>
      <c r="C131" s="81" t="s">
        <v>1209</v>
      </c>
      <c r="D131" s="82">
        <v>6</v>
      </c>
      <c r="E131" s="82">
        <v>288</v>
      </c>
      <c r="F131" s="82">
        <v>48</v>
      </c>
      <c r="G131" s="82">
        <v>279</v>
      </c>
      <c r="H131" s="82">
        <v>46.5</v>
      </c>
      <c r="I131" s="83">
        <v>563</v>
      </c>
      <c r="J131" s="84">
        <v>33.666666666666671</v>
      </c>
      <c r="K131" s="84">
        <v>14.333333333333334</v>
      </c>
      <c r="L131" s="84">
        <v>35.5</v>
      </c>
      <c r="M131" s="84">
        <v>11</v>
      </c>
      <c r="N131" s="85">
        <f t="shared" si="12"/>
        <v>0.96875</v>
      </c>
    </row>
    <row r="132" spans="1:14" x14ac:dyDescent="0.25">
      <c r="A132" s="86" t="s">
        <v>1593</v>
      </c>
      <c r="B132" s="87"/>
      <c r="C132" s="87"/>
      <c r="D132" s="88"/>
      <c r="E132" s="88"/>
      <c r="F132" s="88">
        <v>43</v>
      </c>
      <c r="G132" s="88"/>
      <c r="H132" s="88">
        <v>38</v>
      </c>
      <c r="I132" s="89"/>
      <c r="J132" s="90">
        <v>29</v>
      </c>
      <c r="K132" s="90">
        <v>14</v>
      </c>
      <c r="L132" s="90">
        <v>27</v>
      </c>
      <c r="M132" s="90">
        <v>12</v>
      </c>
      <c r="N132" s="91"/>
    </row>
    <row r="133" spans="1:14" x14ac:dyDescent="0.25">
      <c r="A133" s="92" t="s">
        <v>156</v>
      </c>
      <c r="B133" s="93"/>
      <c r="C133" s="93"/>
      <c r="D133" s="95"/>
      <c r="E133" s="95">
        <v>779</v>
      </c>
      <c r="F133" s="95">
        <v>129.83333333333334</v>
      </c>
      <c r="G133" s="95">
        <v>692</v>
      </c>
      <c r="H133" s="95">
        <v>115.33333333333333</v>
      </c>
      <c r="I133" s="96">
        <v>1656</v>
      </c>
      <c r="J133" s="97">
        <v>88.333333333333343</v>
      </c>
      <c r="K133" s="97">
        <v>41.5</v>
      </c>
      <c r="L133" s="97">
        <v>79.833333333333343</v>
      </c>
      <c r="M133" s="97">
        <v>35.5</v>
      </c>
      <c r="N133" s="98">
        <f t="shared" si="12"/>
        <v>0.88831835686777916</v>
      </c>
    </row>
    <row r="134" spans="1:14" ht="26.25" x14ac:dyDescent="0.25">
      <c r="A134" s="78" t="s">
        <v>418</v>
      </c>
      <c r="B134" s="79" t="s">
        <v>457</v>
      </c>
      <c r="C134" s="81" t="s">
        <v>1210</v>
      </c>
      <c r="D134" s="82">
        <v>3</v>
      </c>
      <c r="E134" s="82">
        <v>43</v>
      </c>
      <c r="F134" s="82">
        <v>14.333333333333334</v>
      </c>
      <c r="G134" s="82">
        <v>47</v>
      </c>
      <c r="H134" s="82">
        <v>15.666666666666666</v>
      </c>
      <c r="I134" s="83">
        <v>82</v>
      </c>
      <c r="J134" s="84">
        <v>9</v>
      </c>
      <c r="K134" s="84">
        <v>5.3333333333333339</v>
      </c>
      <c r="L134" s="84">
        <v>9.6666666666666679</v>
      </c>
      <c r="M134" s="84">
        <v>6</v>
      </c>
      <c r="N134" s="85">
        <f t="shared" si="12"/>
        <v>1.0930232558139534</v>
      </c>
    </row>
    <row r="135" spans="1:14" ht="26.25" x14ac:dyDescent="0.25">
      <c r="A135" s="80" t="str">
        <f t="shared" ref="A135:A136" si="28">A134</f>
        <v>Santa Rosa de Viterbo</v>
      </c>
      <c r="B135" s="81" t="str">
        <f t="shared" ref="B135:B136" si="29">B134</f>
        <v>Penal con Función de Conocimiento</v>
      </c>
      <c r="C135" s="81" t="s">
        <v>1211</v>
      </c>
      <c r="D135" s="82">
        <v>6</v>
      </c>
      <c r="E135" s="82">
        <v>72</v>
      </c>
      <c r="F135" s="82">
        <v>12</v>
      </c>
      <c r="G135" s="82">
        <v>66</v>
      </c>
      <c r="H135" s="82">
        <v>11</v>
      </c>
      <c r="I135" s="83">
        <v>71</v>
      </c>
      <c r="J135" s="84">
        <v>5.333333333333333</v>
      </c>
      <c r="K135" s="84">
        <v>6.666666666666667</v>
      </c>
      <c r="L135" s="84">
        <v>5.5</v>
      </c>
      <c r="M135" s="84">
        <v>5.5000000000000009</v>
      </c>
      <c r="N135" s="85">
        <f t="shared" si="12"/>
        <v>0.91666666666666663</v>
      </c>
    </row>
    <row r="136" spans="1:14" ht="26.25" x14ac:dyDescent="0.25">
      <c r="A136" s="80" t="str">
        <f t="shared" si="28"/>
        <v>Santa Rosa de Viterbo</v>
      </c>
      <c r="B136" s="81" t="str">
        <f t="shared" si="29"/>
        <v>Penal con Función de Conocimiento</v>
      </c>
      <c r="C136" s="81" t="s">
        <v>1212</v>
      </c>
      <c r="D136" s="82">
        <v>6</v>
      </c>
      <c r="E136" s="82">
        <v>78</v>
      </c>
      <c r="F136" s="82">
        <v>13</v>
      </c>
      <c r="G136" s="82">
        <v>75</v>
      </c>
      <c r="H136" s="82">
        <v>12.5</v>
      </c>
      <c r="I136" s="83">
        <v>70</v>
      </c>
      <c r="J136" s="84">
        <v>6.1666666666666661</v>
      </c>
      <c r="K136" s="84">
        <v>6.833333333333333</v>
      </c>
      <c r="L136" s="84">
        <v>6</v>
      </c>
      <c r="M136" s="84">
        <v>6.5</v>
      </c>
      <c r="N136" s="85">
        <f t="shared" si="12"/>
        <v>0.96153846153846156</v>
      </c>
    </row>
    <row r="137" spans="1:14" x14ac:dyDescent="0.25">
      <c r="A137" s="86" t="s">
        <v>1593</v>
      </c>
      <c r="B137" s="87"/>
      <c r="C137" s="87"/>
      <c r="D137" s="88"/>
      <c r="E137" s="88"/>
      <c r="F137" s="88">
        <v>13</v>
      </c>
      <c r="G137" s="88"/>
      <c r="H137" s="88">
        <v>13</v>
      </c>
      <c r="I137" s="89"/>
      <c r="J137" s="90">
        <v>7</v>
      </c>
      <c r="K137" s="90">
        <v>6</v>
      </c>
      <c r="L137" s="90">
        <v>7</v>
      </c>
      <c r="M137" s="90">
        <v>6</v>
      </c>
      <c r="N137" s="91"/>
    </row>
    <row r="138" spans="1:14" x14ac:dyDescent="0.25">
      <c r="A138" s="92" t="s">
        <v>422</v>
      </c>
      <c r="B138" s="93"/>
      <c r="C138" s="93"/>
      <c r="D138" s="95"/>
      <c r="E138" s="95">
        <v>193</v>
      </c>
      <c r="F138" s="95">
        <v>39.333333333333336</v>
      </c>
      <c r="G138" s="95">
        <v>188</v>
      </c>
      <c r="H138" s="95">
        <v>39.166666666666664</v>
      </c>
      <c r="I138" s="96">
        <v>223</v>
      </c>
      <c r="J138" s="97">
        <v>20.5</v>
      </c>
      <c r="K138" s="97">
        <v>18.833333333333332</v>
      </c>
      <c r="L138" s="97">
        <v>21.166666666666668</v>
      </c>
      <c r="M138" s="97">
        <v>18</v>
      </c>
      <c r="N138" s="98">
        <f t="shared" si="12"/>
        <v>0.97409326424870468</v>
      </c>
    </row>
    <row r="139" spans="1:14" ht="26.25" x14ac:dyDescent="0.25">
      <c r="A139" s="78" t="s">
        <v>175</v>
      </c>
      <c r="B139" s="79" t="s">
        <v>457</v>
      </c>
      <c r="C139" s="81" t="s">
        <v>1213</v>
      </c>
      <c r="D139" s="82">
        <v>6</v>
      </c>
      <c r="E139" s="82">
        <v>103</v>
      </c>
      <c r="F139" s="82">
        <v>17.166666666666668</v>
      </c>
      <c r="G139" s="82">
        <v>61</v>
      </c>
      <c r="H139" s="82">
        <v>10.166666666666666</v>
      </c>
      <c r="I139" s="83">
        <v>79</v>
      </c>
      <c r="J139" s="84">
        <v>9.1666666666666661</v>
      </c>
      <c r="K139" s="84">
        <v>8</v>
      </c>
      <c r="L139" s="84">
        <v>3</v>
      </c>
      <c r="M139" s="84">
        <v>7.1666666666666661</v>
      </c>
      <c r="N139" s="85">
        <f t="shared" si="12"/>
        <v>0.59223300970873782</v>
      </c>
    </row>
    <row r="140" spans="1:14" ht="26.25" x14ac:dyDescent="0.25">
      <c r="A140" s="80" t="str">
        <f t="shared" ref="A140:A142" si="30">A139</f>
        <v>Tunja</v>
      </c>
      <c r="B140" s="81" t="str">
        <f t="shared" ref="B140:B142" si="31">B139</f>
        <v>Penal con Función de Conocimiento</v>
      </c>
      <c r="C140" s="81" t="s">
        <v>1214</v>
      </c>
      <c r="D140" s="82">
        <v>6</v>
      </c>
      <c r="E140" s="82">
        <v>104</v>
      </c>
      <c r="F140" s="82">
        <v>17.333333333333332</v>
      </c>
      <c r="G140" s="82">
        <v>50</v>
      </c>
      <c r="H140" s="82">
        <v>8.3333333333333339</v>
      </c>
      <c r="I140" s="83">
        <v>77</v>
      </c>
      <c r="J140" s="84">
        <v>9.1666666666666661</v>
      </c>
      <c r="K140" s="84">
        <v>8.1666666666666679</v>
      </c>
      <c r="L140" s="84">
        <v>2.666666666666667</v>
      </c>
      <c r="M140" s="84">
        <v>5.666666666666667</v>
      </c>
      <c r="N140" s="85">
        <f t="shared" si="12"/>
        <v>0.48076923076923078</v>
      </c>
    </row>
    <row r="141" spans="1:14" ht="26.25" x14ac:dyDescent="0.25">
      <c r="A141" s="80" t="str">
        <f t="shared" si="30"/>
        <v>Tunja</v>
      </c>
      <c r="B141" s="81" t="str">
        <f t="shared" si="31"/>
        <v>Penal con Función de Conocimiento</v>
      </c>
      <c r="C141" s="81" t="s">
        <v>1215</v>
      </c>
      <c r="D141" s="82">
        <v>6</v>
      </c>
      <c r="E141" s="82">
        <v>102</v>
      </c>
      <c r="F141" s="82">
        <v>17</v>
      </c>
      <c r="G141" s="82">
        <v>86</v>
      </c>
      <c r="H141" s="82">
        <v>14.333333333333334</v>
      </c>
      <c r="I141" s="83">
        <v>86</v>
      </c>
      <c r="J141" s="84">
        <v>8.8333333333333321</v>
      </c>
      <c r="K141" s="84">
        <v>8.1666666666666661</v>
      </c>
      <c r="L141" s="84">
        <v>9.3333333333333321</v>
      </c>
      <c r="M141" s="84">
        <v>5.0000000000000009</v>
      </c>
      <c r="N141" s="85">
        <f t="shared" si="12"/>
        <v>0.84313725490196079</v>
      </c>
    </row>
    <row r="142" spans="1:14" ht="26.25" x14ac:dyDescent="0.25">
      <c r="A142" s="80" t="str">
        <f t="shared" si="30"/>
        <v>Tunja</v>
      </c>
      <c r="B142" s="81" t="str">
        <f t="shared" si="31"/>
        <v>Penal con Función de Conocimiento</v>
      </c>
      <c r="C142" s="81" t="s">
        <v>1216</v>
      </c>
      <c r="D142" s="82">
        <v>6</v>
      </c>
      <c r="E142" s="82">
        <v>111</v>
      </c>
      <c r="F142" s="82">
        <v>18.5</v>
      </c>
      <c r="G142" s="82">
        <v>108</v>
      </c>
      <c r="H142" s="82">
        <v>18</v>
      </c>
      <c r="I142" s="83">
        <v>39</v>
      </c>
      <c r="J142" s="84">
        <v>10.333333333333334</v>
      </c>
      <c r="K142" s="84">
        <v>8.1666666666666661</v>
      </c>
      <c r="L142" s="84">
        <v>9.8333333333333339</v>
      </c>
      <c r="M142" s="84">
        <v>8.1666666666666661</v>
      </c>
      <c r="N142" s="85">
        <f t="shared" si="12"/>
        <v>0.97297297297297303</v>
      </c>
    </row>
    <row r="143" spans="1:14" x14ac:dyDescent="0.25">
      <c r="A143" s="86" t="s">
        <v>1593</v>
      </c>
      <c r="B143" s="87"/>
      <c r="C143" s="87"/>
      <c r="D143" s="88"/>
      <c r="E143" s="88"/>
      <c r="F143" s="88">
        <v>18</v>
      </c>
      <c r="G143" s="88"/>
      <c r="H143" s="88">
        <v>13</v>
      </c>
      <c r="I143" s="89"/>
      <c r="J143" s="90">
        <v>9</v>
      </c>
      <c r="K143" s="90">
        <v>8</v>
      </c>
      <c r="L143" s="90">
        <v>6</v>
      </c>
      <c r="M143" s="90">
        <v>7</v>
      </c>
      <c r="N143" s="91"/>
    </row>
    <row r="144" spans="1:14" x14ac:dyDescent="0.25">
      <c r="A144" s="92" t="s">
        <v>180</v>
      </c>
      <c r="B144" s="93"/>
      <c r="C144" s="93"/>
      <c r="D144" s="95"/>
      <c r="E144" s="95">
        <v>420</v>
      </c>
      <c r="F144" s="95">
        <v>70</v>
      </c>
      <c r="G144" s="95">
        <v>305</v>
      </c>
      <c r="H144" s="95">
        <v>50.833333333333336</v>
      </c>
      <c r="I144" s="96">
        <v>281</v>
      </c>
      <c r="J144" s="97">
        <v>37.5</v>
      </c>
      <c r="K144" s="97">
        <v>32.5</v>
      </c>
      <c r="L144" s="97">
        <v>24.833333333333336</v>
      </c>
      <c r="M144" s="97">
        <v>26</v>
      </c>
      <c r="N144" s="98">
        <f t="shared" si="12"/>
        <v>0.72619047619047616</v>
      </c>
    </row>
    <row r="145" spans="1:14" ht="26.25" x14ac:dyDescent="0.25">
      <c r="A145" s="78" t="s">
        <v>181</v>
      </c>
      <c r="B145" s="79" t="s">
        <v>457</v>
      </c>
      <c r="C145" s="81" t="s">
        <v>1217</v>
      </c>
      <c r="D145" s="82">
        <v>6</v>
      </c>
      <c r="E145" s="82">
        <v>267</v>
      </c>
      <c r="F145" s="82">
        <v>44.5</v>
      </c>
      <c r="G145" s="82">
        <v>211</v>
      </c>
      <c r="H145" s="82">
        <v>35.166666666666664</v>
      </c>
      <c r="I145" s="83">
        <v>506</v>
      </c>
      <c r="J145" s="84">
        <v>28</v>
      </c>
      <c r="K145" s="84">
        <v>16.5</v>
      </c>
      <c r="L145" s="84">
        <v>20.666666666666664</v>
      </c>
      <c r="M145" s="84">
        <v>14.499999999999998</v>
      </c>
      <c r="N145" s="85">
        <f t="shared" si="12"/>
        <v>0.79026217228464424</v>
      </c>
    </row>
    <row r="146" spans="1:14" ht="26.25" x14ac:dyDescent="0.25">
      <c r="A146" s="80" t="str">
        <f>A145</f>
        <v>Valledupar</v>
      </c>
      <c r="B146" s="81" t="str">
        <f t="shared" ref="B146" si="32">B145</f>
        <v>Penal con Función de Conocimiento</v>
      </c>
      <c r="C146" s="81" t="s">
        <v>1218</v>
      </c>
      <c r="D146" s="82">
        <v>3</v>
      </c>
      <c r="E146" s="82">
        <v>190</v>
      </c>
      <c r="F146" s="82">
        <v>63.333333333333336</v>
      </c>
      <c r="G146" s="82">
        <v>202</v>
      </c>
      <c r="H146" s="82">
        <v>67.333333333333329</v>
      </c>
      <c r="I146" s="83">
        <v>789</v>
      </c>
      <c r="J146" s="84">
        <v>33.333333333333329</v>
      </c>
      <c r="K146" s="84">
        <v>30</v>
      </c>
      <c r="L146" s="84">
        <v>43.666666666666671</v>
      </c>
      <c r="M146" s="84">
        <v>23.666666666666664</v>
      </c>
      <c r="N146" s="85">
        <f t="shared" si="12"/>
        <v>1.0631578947368421</v>
      </c>
    </row>
    <row r="147" spans="1:14" x14ac:dyDescent="0.25">
      <c r="A147" s="86" t="s">
        <v>1593</v>
      </c>
      <c r="B147" s="87"/>
      <c r="C147" s="87"/>
      <c r="D147" s="88"/>
      <c r="E147" s="88"/>
      <c r="F147" s="88">
        <v>54</v>
      </c>
      <c r="G147" s="88"/>
      <c r="H147" s="88">
        <v>51</v>
      </c>
      <c r="I147" s="89"/>
      <c r="J147" s="90">
        <v>31</v>
      </c>
      <c r="K147" s="90">
        <v>23</v>
      </c>
      <c r="L147" s="90">
        <v>32</v>
      </c>
      <c r="M147" s="90">
        <v>19</v>
      </c>
      <c r="N147" s="91"/>
    </row>
    <row r="148" spans="1:14" x14ac:dyDescent="0.25">
      <c r="A148" s="92" t="s">
        <v>185</v>
      </c>
      <c r="B148" s="93"/>
      <c r="C148" s="93"/>
      <c r="D148" s="95"/>
      <c r="E148" s="95">
        <v>457</v>
      </c>
      <c r="F148" s="95">
        <v>107.83333333333334</v>
      </c>
      <c r="G148" s="95">
        <v>413</v>
      </c>
      <c r="H148" s="95">
        <v>102.5</v>
      </c>
      <c r="I148" s="96">
        <v>1295</v>
      </c>
      <c r="J148" s="97">
        <v>61.333333333333329</v>
      </c>
      <c r="K148" s="97">
        <v>46.5</v>
      </c>
      <c r="L148" s="97">
        <v>64.333333333333343</v>
      </c>
      <c r="M148" s="97">
        <v>38.166666666666664</v>
      </c>
      <c r="N148" s="98">
        <f t="shared" si="12"/>
        <v>0.90371991247264771</v>
      </c>
    </row>
    <row r="149" spans="1:14" ht="26.25" x14ac:dyDescent="0.25">
      <c r="A149" s="78" t="s">
        <v>186</v>
      </c>
      <c r="B149" s="79" t="s">
        <v>457</v>
      </c>
      <c r="C149" s="81" t="s">
        <v>1219</v>
      </c>
      <c r="D149" s="82">
        <v>6</v>
      </c>
      <c r="E149" s="82">
        <v>246</v>
      </c>
      <c r="F149" s="82">
        <v>41</v>
      </c>
      <c r="G149" s="82">
        <v>211</v>
      </c>
      <c r="H149" s="82">
        <v>35.166666666666664</v>
      </c>
      <c r="I149" s="83">
        <v>491</v>
      </c>
      <c r="J149" s="84">
        <v>19.5</v>
      </c>
      <c r="K149" s="84">
        <v>21.5</v>
      </c>
      <c r="L149" s="84">
        <v>19.833333333333332</v>
      </c>
      <c r="M149" s="84">
        <v>15.333333333333336</v>
      </c>
      <c r="N149" s="85">
        <f t="shared" si="12"/>
        <v>0.85772357723577231</v>
      </c>
    </row>
    <row r="150" spans="1:14" ht="26.25" x14ac:dyDescent="0.25">
      <c r="A150" s="80" t="str">
        <f t="shared" ref="A150:B151" si="33">A149</f>
        <v>Villavicencio</v>
      </c>
      <c r="B150" s="81" t="str">
        <f t="shared" si="33"/>
        <v>Penal con Función de Conocimiento</v>
      </c>
      <c r="C150" s="81" t="s">
        <v>1220</v>
      </c>
      <c r="D150" s="82">
        <v>6</v>
      </c>
      <c r="E150" s="82">
        <v>239</v>
      </c>
      <c r="F150" s="82">
        <v>39.833333333333336</v>
      </c>
      <c r="G150" s="82">
        <v>254</v>
      </c>
      <c r="H150" s="82">
        <v>42.333333333333336</v>
      </c>
      <c r="I150" s="83">
        <v>551</v>
      </c>
      <c r="J150" s="84">
        <v>17.166666666666668</v>
      </c>
      <c r="K150" s="84">
        <v>22.666666666666664</v>
      </c>
      <c r="L150" s="84">
        <v>20.833333333333336</v>
      </c>
      <c r="M150" s="84">
        <v>21.5</v>
      </c>
      <c r="N150" s="85">
        <f t="shared" si="12"/>
        <v>1.0627615062761506</v>
      </c>
    </row>
    <row r="151" spans="1:14" ht="26.25" x14ac:dyDescent="0.25">
      <c r="A151" s="80" t="str">
        <f t="shared" si="33"/>
        <v>Villavicencio</v>
      </c>
      <c r="B151" s="81" t="str">
        <f t="shared" si="33"/>
        <v>Penal con Función de Conocimiento</v>
      </c>
      <c r="C151" s="81" t="s">
        <v>1221</v>
      </c>
      <c r="D151" s="82">
        <v>6</v>
      </c>
      <c r="E151" s="82">
        <v>259</v>
      </c>
      <c r="F151" s="82">
        <v>43.166666666666664</v>
      </c>
      <c r="G151" s="82">
        <v>202</v>
      </c>
      <c r="H151" s="82">
        <v>33.666666666666664</v>
      </c>
      <c r="I151" s="83">
        <v>709</v>
      </c>
      <c r="J151" s="84">
        <v>13.166666666666668</v>
      </c>
      <c r="K151" s="84">
        <v>30</v>
      </c>
      <c r="L151" s="84">
        <v>6.8333333333333339</v>
      </c>
      <c r="M151" s="84">
        <v>26.833333333333332</v>
      </c>
      <c r="N151" s="85">
        <f t="shared" si="12"/>
        <v>0.77992277992277992</v>
      </c>
    </row>
    <row r="152" spans="1:14" x14ac:dyDescent="0.25">
      <c r="A152" s="86" t="s">
        <v>1593</v>
      </c>
      <c r="B152" s="87"/>
      <c r="C152" s="87"/>
      <c r="D152" s="88"/>
      <c r="E152" s="88"/>
      <c r="F152" s="88">
        <v>41</v>
      </c>
      <c r="G152" s="88"/>
      <c r="H152" s="88">
        <v>37</v>
      </c>
      <c r="I152" s="89"/>
      <c r="J152" s="90">
        <v>17</v>
      </c>
      <c r="K152" s="90">
        <v>25</v>
      </c>
      <c r="L152" s="90">
        <v>16</v>
      </c>
      <c r="M152" s="90">
        <v>21</v>
      </c>
      <c r="N152" s="91"/>
    </row>
    <row r="153" spans="1:14" x14ac:dyDescent="0.25">
      <c r="A153" s="92" t="s">
        <v>190</v>
      </c>
      <c r="B153" s="94"/>
      <c r="C153" s="94"/>
      <c r="D153" s="95"/>
      <c r="E153" s="95">
        <v>744</v>
      </c>
      <c r="F153" s="95">
        <v>124</v>
      </c>
      <c r="G153" s="95">
        <v>667</v>
      </c>
      <c r="H153" s="95">
        <v>111.16666666666666</v>
      </c>
      <c r="I153" s="96">
        <v>1751</v>
      </c>
      <c r="J153" s="97">
        <v>49.833333333333343</v>
      </c>
      <c r="K153" s="97">
        <v>74.166666666666657</v>
      </c>
      <c r="L153" s="97">
        <v>47.500000000000007</v>
      </c>
      <c r="M153" s="97">
        <v>63.666666666666671</v>
      </c>
      <c r="N153" s="98">
        <f t="shared" si="12"/>
        <v>0.896505376344086</v>
      </c>
    </row>
    <row r="154" spans="1:14" x14ac:dyDescent="0.25">
      <c r="A154" s="113" t="s">
        <v>191</v>
      </c>
      <c r="B154" s="114"/>
      <c r="C154" s="114"/>
      <c r="D154" s="115"/>
      <c r="E154" s="115">
        <v>19466</v>
      </c>
      <c r="F154" s="115">
        <v>3669.8452935694336</v>
      </c>
      <c r="G154" s="115">
        <v>15690</v>
      </c>
      <c r="H154" s="115">
        <v>2975.6209470554295</v>
      </c>
      <c r="I154" s="116">
        <v>33424</v>
      </c>
      <c r="J154" s="115">
        <v>2217.6085208361069</v>
      </c>
      <c r="K154" s="115">
        <v>1452.2367727333244</v>
      </c>
      <c r="L154" s="115">
        <v>1772.4514445479961</v>
      </c>
      <c r="M154" s="115">
        <v>1203.1695025074337</v>
      </c>
      <c r="N154" s="117">
        <f t="shared" si="12"/>
        <v>0.80602075413541563</v>
      </c>
    </row>
    <row r="155" spans="1:14" x14ac:dyDescent="0.25">
      <c r="A155" s="113" t="s">
        <v>1595</v>
      </c>
      <c r="B155" s="114"/>
      <c r="C155" s="114"/>
      <c r="D155" s="115"/>
      <c r="E155" s="115"/>
      <c r="F155" s="115"/>
      <c r="G155" s="115"/>
      <c r="H155" s="115"/>
      <c r="I155" s="116"/>
      <c r="J155" s="115">
        <f>+AVERAGE(J152,J147,J143,J137,J132,J127,J122,J117,J107,J102,J97,J93,J88,J83,J78,J71,J60,J19)</f>
        <v>21</v>
      </c>
      <c r="K155" s="115">
        <f t="shared" ref="K155:M155" si="34">+AVERAGE(K152,K147,K143,K137,K132,K127,K122,K117,K107,K102,K97,K93,K88,K83,K78,K71,K60,K19)</f>
        <v>16.888888888888889</v>
      </c>
      <c r="L155" s="115">
        <f t="shared" si="34"/>
        <v>16.666666666666668</v>
      </c>
      <c r="M155" s="115">
        <f t="shared" si="34"/>
        <v>14.388888888888889</v>
      </c>
    </row>
  </sheetData>
  <mergeCells count="8">
    <mergeCell ref="L15:M15"/>
    <mergeCell ref="J15:K15"/>
    <mergeCell ref="A2:C2"/>
    <mergeCell ref="A3:C3"/>
    <mergeCell ref="A4:C4"/>
    <mergeCell ref="A13:N13"/>
    <mergeCell ref="D4:H4"/>
    <mergeCell ref="D3:H3"/>
  </mergeCells>
  <pageMargins left="0.70866141732283472" right="0.70866141732283472" top="0.74803149606299213" bottom="0.74803149606299213" header="0.31496062992125984" footer="0.31496062992125984"/>
  <pageSetup paperSize="123" scale="65" fitToHeight="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3"/>
  <sheetViews>
    <sheetView showGridLines="0" tabSelected="1" workbookViewId="0">
      <pane ySplit="14" topLeftCell="A329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24.42578125" style="55" customWidth="1"/>
    <col min="3" max="3" width="41.28515625" style="55" customWidth="1"/>
    <col min="4" max="4" width="9.7109375" customWidth="1"/>
    <col min="5" max="5" width="9.85546875" customWidth="1"/>
    <col min="6" max="6" width="10.7109375" customWidth="1"/>
    <col min="7" max="7" width="10" customWidth="1"/>
    <col min="8" max="8" width="10.85546875" customWidth="1"/>
    <col min="9" max="9" width="10.28515625" customWidth="1"/>
    <col min="10" max="10" width="9" customWidth="1"/>
    <col min="12" max="12" width="9.42578125" customWidth="1"/>
  </cols>
  <sheetData>
    <row r="1" spans="1:14" x14ac:dyDescent="0.25">
      <c r="A1" s="1"/>
      <c r="B1" s="2"/>
      <c r="C1" s="2"/>
    </row>
    <row r="2" spans="1:14" x14ac:dyDescent="0.25">
      <c r="A2" s="185"/>
      <c r="B2" s="185"/>
      <c r="C2" s="185"/>
    </row>
    <row r="3" spans="1:14" x14ac:dyDescent="0.25">
      <c r="A3" s="186"/>
      <c r="B3" s="186"/>
      <c r="C3" s="186"/>
      <c r="D3" s="189" t="s">
        <v>0</v>
      </c>
      <c r="E3" s="189"/>
      <c r="F3" s="189"/>
      <c r="G3" s="189"/>
      <c r="H3" s="189"/>
    </row>
    <row r="4" spans="1:14" x14ac:dyDescent="0.25">
      <c r="A4" s="186"/>
      <c r="B4" s="186"/>
      <c r="C4" s="186"/>
      <c r="D4" s="179" t="s">
        <v>1</v>
      </c>
      <c r="E4" s="179"/>
      <c r="F4" s="179"/>
      <c r="G4" s="179"/>
      <c r="H4" s="179"/>
    </row>
    <row r="5" spans="1:14" x14ac:dyDescent="0.25">
      <c r="A5" s="8" t="s">
        <v>7</v>
      </c>
      <c r="B5" s="2"/>
      <c r="C5" s="2"/>
    </row>
    <row r="6" spans="1:14" x14ac:dyDescent="0.25">
      <c r="A6" s="9" t="s">
        <v>2</v>
      </c>
      <c r="B6" s="2"/>
      <c r="C6" s="2"/>
    </row>
    <row r="7" spans="1:14" ht="18" x14ac:dyDescent="0.25">
      <c r="A7" s="9" t="s">
        <v>1222</v>
      </c>
      <c r="B7" s="2"/>
      <c r="C7" s="2"/>
    </row>
    <row r="8" spans="1:14" ht="18" x14ac:dyDescent="0.25">
      <c r="A8" s="9" t="s">
        <v>943</v>
      </c>
      <c r="B8" s="2"/>
      <c r="C8" s="2"/>
    </row>
    <row r="9" spans="1:14" x14ac:dyDescent="0.25">
      <c r="A9" s="9" t="s">
        <v>5</v>
      </c>
      <c r="B9" s="10"/>
      <c r="C9" s="10"/>
    </row>
    <row r="10" spans="1:14" x14ac:dyDescent="0.25">
      <c r="A10" s="171" t="s">
        <v>1594</v>
      </c>
      <c r="B10" s="10"/>
      <c r="C10" s="10"/>
    </row>
    <row r="11" spans="1:14" x14ac:dyDescent="0.25">
      <c r="A11" s="9"/>
      <c r="B11" s="10"/>
      <c r="C11" s="10"/>
    </row>
    <row r="12" spans="1:14" ht="56.25" customHeight="1" x14ac:dyDescent="0.25">
      <c r="A12" s="187" t="s">
        <v>242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51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215</v>
      </c>
      <c r="K13" s="182"/>
      <c r="L13" s="181" t="s">
        <v>781</v>
      </c>
      <c r="M13" s="188"/>
      <c r="N13" s="131"/>
    </row>
    <row r="14" spans="1:14" ht="86.25" customHeight="1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220</v>
      </c>
      <c r="F14" s="134" t="s">
        <v>197</v>
      </c>
      <c r="G14" s="134" t="s">
        <v>214</v>
      </c>
      <c r="H14" s="134" t="s">
        <v>1491</v>
      </c>
      <c r="I14" s="135" t="s">
        <v>1492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37" t="s">
        <v>194</v>
      </c>
    </row>
    <row r="15" spans="1:14" ht="24.75" x14ac:dyDescent="0.25">
      <c r="A15" s="138" t="s">
        <v>11</v>
      </c>
      <c r="B15" s="139" t="s">
        <v>1223</v>
      </c>
      <c r="C15" s="141" t="s">
        <v>1224</v>
      </c>
      <c r="D15" s="142">
        <v>6</v>
      </c>
      <c r="E15" s="142">
        <v>513</v>
      </c>
      <c r="F15" s="142">
        <v>85.5</v>
      </c>
      <c r="G15" s="142">
        <v>470</v>
      </c>
      <c r="H15" s="142">
        <v>78.333333333333329</v>
      </c>
      <c r="I15" s="143">
        <v>22</v>
      </c>
      <c r="J15" s="144">
        <v>61.833333333333336</v>
      </c>
      <c r="K15" s="144">
        <v>23.666666666666668</v>
      </c>
      <c r="L15" s="144">
        <v>59.000000000000007</v>
      </c>
      <c r="M15" s="144">
        <v>19.333333333333336</v>
      </c>
      <c r="N15" s="145">
        <f>+G15/E15</f>
        <v>0.91617933723196876</v>
      </c>
    </row>
    <row r="16" spans="1:14" x14ac:dyDescent="0.25">
      <c r="A16" s="161" t="s">
        <v>1593</v>
      </c>
      <c r="B16" s="162"/>
      <c r="C16" s="162"/>
      <c r="D16" s="163"/>
      <c r="E16" s="163"/>
      <c r="F16" s="163">
        <v>86</v>
      </c>
      <c r="G16" s="163"/>
      <c r="H16" s="163">
        <v>78</v>
      </c>
      <c r="I16" s="164"/>
      <c r="J16" s="165">
        <v>62</v>
      </c>
      <c r="K16" s="165">
        <v>24</v>
      </c>
      <c r="L16" s="165">
        <v>59</v>
      </c>
      <c r="M16" s="165">
        <v>19</v>
      </c>
      <c r="N16" s="166"/>
    </row>
    <row r="17" spans="1:14" x14ac:dyDescent="0.25">
      <c r="A17" s="146" t="s">
        <v>19</v>
      </c>
      <c r="B17" s="147"/>
      <c r="C17" s="147"/>
      <c r="D17" s="149"/>
      <c r="E17" s="149">
        <v>513</v>
      </c>
      <c r="F17" s="149">
        <v>85.5</v>
      </c>
      <c r="G17" s="149">
        <v>470</v>
      </c>
      <c r="H17" s="149">
        <v>78.333333333333329</v>
      </c>
      <c r="I17" s="150">
        <v>22</v>
      </c>
      <c r="J17" s="151">
        <v>61.833333333333336</v>
      </c>
      <c r="K17" s="151">
        <v>23.666666666666668</v>
      </c>
      <c r="L17" s="151">
        <v>59.000000000000007</v>
      </c>
      <c r="M17" s="151">
        <v>19.333333333333336</v>
      </c>
      <c r="N17" s="152">
        <f t="shared" ref="N17:N82" si="0">+G17/E17</f>
        <v>0.91617933723196876</v>
      </c>
    </row>
    <row r="18" spans="1:14" ht="24.75" x14ac:dyDescent="0.25">
      <c r="A18" s="138" t="s">
        <v>20</v>
      </c>
      <c r="B18" s="139" t="s">
        <v>1223</v>
      </c>
      <c r="C18" s="141" t="s">
        <v>1225</v>
      </c>
      <c r="D18" s="142">
        <v>6</v>
      </c>
      <c r="E18" s="142">
        <v>675</v>
      </c>
      <c r="F18" s="142">
        <v>112.5</v>
      </c>
      <c r="G18" s="142">
        <v>658</v>
      </c>
      <c r="H18" s="142">
        <v>109.66666666666667</v>
      </c>
      <c r="I18" s="143">
        <v>10</v>
      </c>
      <c r="J18" s="144">
        <v>96</v>
      </c>
      <c r="K18" s="144">
        <v>16.5</v>
      </c>
      <c r="L18" s="144">
        <v>94.333333333333329</v>
      </c>
      <c r="M18" s="144">
        <v>15.333333333333332</v>
      </c>
      <c r="N18" s="145">
        <f t="shared" si="0"/>
        <v>0.9748148148148148</v>
      </c>
    </row>
    <row r="19" spans="1:14" ht="24.75" x14ac:dyDescent="0.25">
      <c r="A19" s="140" t="str">
        <f t="shared" ref="A19:A23" si="1">A18</f>
        <v>Armenia</v>
      </c>
      <c r="B19" s="141" t="str">
        <f t="shared" ref="B19:B23" si="2">B18</f>
        <v>Penal con Función de Control de Garantías</v>
      </c>
      <c r="C19" s="141" t="s">
        <v>1226</v>
      </c>
      <c r="D19" s="142">
        <v>6</v>
      </c>
      <c r="E19" s="142">
        <v>774</v>
      </c>
      <c r="F19" s="142">
        <v>129</v>
      </c>
      <c r="G19" s="142">
        <v>755</v>
      </c>
      <c r="H19" s="142">
        <v>125.83333333333333</v>
      </c>
      <c r="I19" s="143">
        <v>6</v>
      </c>
      <c r="J19" s="144">
        <v>111.99999999999999</v>
      </c>
      <c r="K19" s="144">
        <v>17</v>
      </c>
      <c r="L19" s="144">
        <v>111.99999999999999</v>
      </c>
      <c r="M19" s="144">
        <v>13.833333333333334</v>
      </c>
      <c r="N19" s="145">
        <f t="shared" si="0"/>
        <v>0.97545219638242897</v>
      </c>
    </row>
    <row r="20" spans="1:14" ht="24.75" x14ac:dyDescent="0.25">
      <c r="A20" s="140" t="str">
        <f t="shared" si="1"/>
        <v>Armenia</v>
      </c>
      <c r="B20" s="141" t="str">
        <f t="shared" si="2"/>
        <v>Penal con Función de Control de Garantías</v>
      </c>
      <c r="C20" s="141" t="s">
        <v>1227</v>
      </c>
      <c r="D20" s="142">
        <v>6</v>
      </c>
      <c r="E20" s="142">
        <v>671</v>
      </c>
      <c r="F20" s="142">
        <v>111.83333333333333</v>
      </c>
      <c r="G20" s="142">
        <v>655</v>
      </c>
      <c r="H20" s="142">
        <v>109.16666666666667</v>
      </c>
      <c r="I20" s="143">
        <v>9</v>
      </c>
      <c r="J20" s="144">
        <v>94.166666666666686</v>
      </c>
      <c r="K20" s="144">
        <v>17.666666666666668</v>
      </c>
      <c r="L20" s="144">
        <v>93.166666666666671</v>
      </c>
      <c r="M20" s="144">
        <v>16</v>
      </c>
      <c r="N20" s="145">
        <f t="shared" si="0"/>
        <v>0.97615499254843519</v>
      </c>
    </row>
    <row r="21" spans="1:14" ht="24.75" x14ac:dyDescent="0.25">
      <c r="A21" s="140" t="str">
        <f t="shared" si="1"/>
        <v>Armenia</v>
      </c>
      <c r="B21" s="141" t="str">
        <f t="shared" si="2"/>
        <v>Penal con Función de Control de Garantías</v>
      </c>
      <c r="C21" s="141" t="s">
        <v>1228</v>
      </c>
      <c r="D21" s="142">
        <v>6</v>
      </c>
      <c r="E21" s="142">
        <v>595</v>
      </c>
      <c r="F21" s="142">
        <v>99.166666666666671</v>
      </c>
      <c r="G21" s="142">
        <v>586</v>
      </c>
      <c r="H21" s="142">
        <v>97.666666666666671</v>
      </c>
      <c r="I21" s="143">
        <v>2</v>
      </c>
      <c r="J21" s="144">
        <v>91.333333333333343</v>
      </c>
      <c r="K21" s="144">
        <v>7.8333333333333339</v>
      </c>
      <c r="L21" s="144">
        <v>89.666666666666657</v>
      </c>
      <c r="M21" s="144">
        <v>8</v>
      </c>
      <c r="N21" s="145">
        <f t="shared" si="0"/>
        <v>0.98487394957983199</v>
      </c>
    </row>
    <row r="22" spans="1:14" ht="24.75" x14ac:dyDescent="0.25">
      <c r="A22" s="140" t="str">
        <f t="shared" si="1"/>
        <v>Armenia</v>
      </c>
      <c r="B22" s="141" t="str">
        <f t="shared" si="2"/>
        <v>Penal con Función de Control de Garantías</v>
      </c>
      <c r="C22" s="141" t="s">
        <v>1229</v>
      </c>
      <c r="D22" s="142">
        <v>6</v>
      </c>
      <c r="E22" s="142">
        <v>289</v>
      </c>
      <c r="F22" s="142">
        <v>48.166666666666664</v>
      </c>
      <c r="G22" s="142">
        <v>41</v>
      </c>
      <c r="H22" s="142">
        <v>6.833333333333333</v>
      </c>
      <c r="I22" s="143">
        <v>10</v>
      </c>
      <c r="J22" s="144">
        <v>41.000000000000007</v>
      </c>
      <c r="K22" s="144">
        <v>7.166666666666667</v>
      </c>
      <c r="L22" s="144">
        <v>0</v>
      </c>
      <c r="M22" s="144">
        <v>6.833333333333333</v>
      </c>
      <c r="N22" s="145">
        <f t="shared" si="0"/>
        <v>0.14186851211072665</v>
      </c>
    </row>
    <row r="23" spans="1:14" ht="24.75" x14ac:dyDescent="0.25">
      <c r="A23" s="140" t="str">
        <f t="shared" si="1"/>
        <v>Armenia</v>
      </c>
      <c r="B23" s="141" t="str">
        <f t="shared" si="2"/>
        <v>Penal con Función de Control de Garantías</v>
      </c>
      <c r="C23" s="141" t="s">
        <v>1230</v>
      </c>
      <c r="D23" s="142">
        <v>6</v>
      </c>
      <c r="E23" s="142">
        <v>738</v>
      </c>
      <c r="F23" s="142">
        <v>123</v>
      </c>
      <c r="G23" s="142">
        <v>413</v>
      </c>
      <c r="H23" s="142">
        <v>68.833333333333329</v>
      </c>
      <c r="I23" s="143">
        <v>5</v>
      </c>
      <c r="J23" s="144">
        <v>105.66666666666664</v>
      </c>
      <c r="K23" s="144">
        <v>17.333333333333336</v>
      </c>
      <c r="L23" s="144">
        <v>57.333333333333329</v>
      </c>
      <c r="M23" s="144">
        <v>11.5</v>
      </c>
      <c r="N23" s="145">
        <f t="shared" si="0"/>
        <v>0.55962059620596205</v>
      </c>
    </row>
    <row r="24" spans="1:14" x14ac:dyDescent="0.25">
      <c r="A24" s="161" t="s">
        <v>1593</v>
      </c>
      <c r="B24" s="162"/>
      <c r="C24" s="162"/>
      <c r="D24" s="163"/>
      <c r="E24" s="163"/>
      <c r="F24" s="163">
        <v>104</v>
      </c>
      <c r="G24" s="163"/>
      <c r="H24" s="163">
        <v>86</v>
      </c>
      <c r="I24" s="164"/>
      <c r="J24" s="165">
        <v>90</v>
      </c>
      <c r="K24" s="165">
        <v>14</v>
      </c>
      <c r="L24" s="165">
        <v>74</v>
      </c>
      <c r="M24" s="165">
        <v>12</v>
      </c>
      <c r="N24" s="166"/>
    </row>
    <row r="25" spans="1:14" x14ac:dyDescent="0.25">
      <c r="A25" s="146" t="s">
        <v>23</v>
      </c>
      <c r="B25" s="147"/>
      <c r="C25" s="147"/>
      <c r="D25" s="149"/>
      <c r="E25" s="149">
        <v>3742</v>
      </c>
      <c r="F25" s="149">
        <v>623.66666666666674</v>
      </c>
      <c r="G25" s="149">
        <v>3108</v>
      </c>
      <c r="H25" s="149">
        <v>518</v>
      </c>
      <c r="I25" s="150">
        <v>42</v>
      </c>
      <c r="J25" s="151">
        <v>540.16666666666663</v>
      </c>
      <c r="K25" s="151">
        <v>83.5</v>
      </c>
      <c r="L25" s="151">
        <v>446.49999999999994</v>
      </c>
      <c r="M25" s="151">
        <v>71.5</v>
      </c>
      <c r="N25" s="152">
        <f t="shared" si="0"/>
        <v>0.83057188669160875</v>
      </c>
    </row>
    <row r="26" spans="1:14" ht="24.75" x14ac:dyDescent="0.25">
      <c r="A26" s="138" t="s">
        <v>24</v>
      </c>
      <c r="B26" s="139" t="s">
        <v>1223</v>
      </c>
      <c r="C26" s="141" t="s">
        <v>1231</v>
      </c>
      <c r="D26" s="142">
        <v>6</v>
      </c>
      <c r="E26" s="142">
        <v>508</v>
      </c>
      <c r="F26" s="142">
        <v>84.666666666666671</v>
      </c>
      <c r="G26" s="142">
        <v>288</v>
      </c>
      <c r="H26" s="142">
        <v>48</v>
      </c>
      <c r="I26" s="143">
        <v>1</v>
      </c>
      <c r="J26" s="144">
        <v>74.166666666666671</v>
      </c>
      <c r="K26" s="144">
        <v>10.499999999999998</v>
      </c>
      <c r="L26" s="144">
        <v>39.666666666666679</v>
      </c>
      <c r="M26" s="144">
        <v>8.3333333333333339</v>
      </c>
      <c r="N26" s="145">
        <f t="shared" si="0"/>
        <v>0.56692913385826771</v>
      </c>
    </row>
    <row r="27" spans="1:14" ht="24.75" x14ac:dyDescent="0.25">
      <c r="A27" s="140" t="str">
        <f t="shared" ref="A27:A34" si="3">A26</f>
        <v>Barranquilla</v>
      </c>
      <c r="B27" s="141" t="str">
        <f t="shared" ref="B27:B34" si="4">B26</f>
        <v>Penal con Función de Control de Garantías</v>
      </c>
      <c r="C27" s="141" t="s">
        <v>1232</v>
      </c>
      <c r="D27" s="142">
        <v>3</v>
      </c>
      <c r="E27" s="142">
        <v>239</v>
      </c>
      <c r="F27" s="142">
        <v>79.666666666666671</v>
      </c>
      <c r="G27" s="142">
        <v>18</v>
      </c>
      <c r="H27" s="142">
        <v>6</v>
      </c>
      <c r="I27" s="143">
        <v>0</v>
      </c>
      <c r="J27" s="144">
        <v>69</v>
      </c>
      <c r="K27" s="144">
        <v>10.666666666666668</v>
      </c>
      <c r="L27" s="144">
        <v>0</v>
      </c>
      <c r="M27" s="144">
        <v>5.9999999999999991</v>
      </c>
      <c r="N27" s="145">
        <f t="shared" si="0"/>
        <v>7.5313807531380755E-2</v>
      </c>
    </row>
    <row r="28" spans="1:14" ht="24.75" x14ac:dyDescent="0.25">
      <c r="A28" s="140" t="str">
        <f t="shared" si="3"/>
        <v>Barranquilla</v>
      </c>
      <c r="B28" s="141" t="str">
        <f t="shared" si="4"/>
        <v>Penal con Función de Control de Garantías</v>
      </c>
      <c r="C28" s="141" t="s">
        <v>1233</v>
      </c>
      <c r="D28" s="142">
        <v>2.9</v>
      </c>
      <c r="E28" s="142">
        <v>11</v>
      </c>
      <c r="F28" s="142">
        <v>3.7931034482758621</v>
      </c>
      <c r="G28" s="142">
        <v>11</v>
      </c>
      <c r="H28" s="142">
        <v>3.7931034482758621</v>
      </c>
      <c r="I28" s="143">
        <v>0</v>
      </c>
      <c r="J28" s="144">
        <v>3.7931034482758625</v>
      </c>
      <c r="K28" s="144"/>
      <c r="L28" s="144">
        <v>3.7931034482758625</v>
      </c>
      <c r="M28" s="144"/>
      <c r="N28" s="145">
        <f t="shared" si="0"/>
        <v>1</v>
      </c>
    </row>
    <row r="29" spans="1:14" ht="24.75" x14ac:dyDescent="0.25">
      <c r="A29" s="140" t="str">
        <f t="shared" si="3"/>
        <v>Barranquilla</v>
      </c>
      <c r="B29" s="141" t="str">
        <f t="shared" si="4"/>
        <v>Penal con Función de Control de Garantías</v>
      </c>
      <c r="C29" s="141" t="s">
        <v>1234</v>
      </c>
      <c r="D29" s="142">
        <v>3</v>
      </c>
      <c r="E29" s="142">
        <v>223</v>
      </c>
      <c r="F29" s="142">
        <v>74.333333333333329</v>
      </c>
      <c r="G29" s="142">
        <v>210</v>
      </c>
      <c r="H29" s="142">
        <v>70</v>
      </c>
      <c r="I29" s="143">
        <v>2</v>
      </c>
      <c r="J29" s="144">
        <v>59.333333333333336</v>
      </c>
      <c r="K29" s="144">
        <v>15</v>
      </c>
      <c r="L29" s="144">
        <v>59.333333333333336</v>
      </c>
      <c r="M29" s="144">
        <v>10.666666666666666</v>
      </c>
      <c r="N29" s="145">
        <f t="shared" si="0"/>
        <v>0.94170403587443952</v>
      </c>
    </row>
    <row r="30" spans="1:14" ht="24.75" x14ac:dyDescent="0.25">
      <c r="A30" s="140" t="str">
        <f t="shared" si="3"/>
        <v>Barranquilla</v>
      </c>
      <c r="B30" s="141" t="str">
        <f t="shared" si="4"/>
        <v>Penal con Función de Control de Garantías</v>
      </c>
      <c r="C30" s="141" t="s">
        <v>1235</v>
      </c>
      <c r="D30" s="142">
        <v>6</v>
      </c>
      <c r="E30" s="142">
        <v>504</v>
      </c>
      <c r="F30" s="142">
        <v>84</v>
      </c>
      <c r="G30" s="142">
        <v>296</v>
      </c>
      <c r="H30" s="142">
        <v>49.333333333333336</v>
      </c>
      <c r="I30" s="143">
        <v>5</v>
      </c>
      <c r="J30" s="144">
        <v>68.333333333333329</v>
      </c>
      <c r="K30" s="144">
        <v>15.666666666666668</v>
      </c>
      <c r="L30" s="144">
        <v>33</v>
      </c>
      <c r="M30" s="144">
        <v>16.333333333333332</v>
      </c>
      <c r="N30" s="145">
        <f t="shared" si="0"/>
        <v>0.58730158730158732</v>
      </c>
    </row>
    <row r="31" spans="1:14" ht="24.75" x14ac:dyDescent="0.25">
      <c r="A31" s="140" t="str">
        <f t="shared" si="3"/>
        <v>Barranquilla</v>
      </c>
      <c r="B31" s="141" t="str">
        <f t="shared" si="4"/>
        <v>Penal con Función de Control de Garantías</v>
      </c>
      <c r="C31" s="141" t="s">
        <v>1236</v>
      </c>
      <c r="D31" s="142">
        <v>3</v>
      </c>
      <c r="E31" s="142">
        <v>328</v>
      </c>
      <c r="F31" s="142">
        <v>109.33333333333333</v>
      </c>
      <c r="G31" s="142">
        <v>286</v>
      </c>
      <c r="H31" s="142">
        <v>95.333333333333329</v>
      </c>
      <c r="I31" s="143">
        <v>41</v>
      </c>
      <c r="J31" s="144">
        <v>91.999999999999986</v>
      </c>
      <c r="K31" s="144">
        <v>17.333333333333336</v>
      </c>
      <c r="L31" s="144">
        <v>88</v>
      </c>
      <c r="M31" s="144">
        <v>7.3333333333333321</v>
      </c>
      <c r="N31" s="145">
        <f t="shared" si="0"/>
        <v>0.87195121951219512</v>
      </c>
    </row>
    <row r="32" spans="1:14" ht="24.75" x14ac:dyDescent="0.25">
      <c r="A32" s="140" t="str">
        <f t="shared" si="3"/>
        <v>Barranquilla</v>
      </c>
      <c r="B32" s="141" t="str">
        <f t="shared" si="4"/>
        <v>Penal con Función de Control de Garantías</v>
      </c>
      <c r="C32" s="141" t="s">
        <v>1237</v>
      </c>
      <c r="D32" s="142">
        <v>3</v>
      </c>
      <c r="E32" s="142">
        <v>235</v>
      </c>
      <c r="F32" s="142">
        <v>78.333333333333329</v>
      </c>
      <c r="G32" s="142">
        <v>25</v>
      </c>
      <c r="H32" s="142">
        <v>8.3333333333333339</v>
      </c>
      <c r="I32" s="143">
        <v>0</v>
      </c>
      <c r="J32" s="144">
        <v>67.333333333333343</v>
      </c>
      <c r="K32" s="144">
        <v>11</v>
      </c>
      <c r="L32" s="144">
        <v>0</v>
      </c>
      <c r="M32" s="144">
        <v>8.3333333333333321</v>
      </c>
      <c r="N32" s="145">
        <f t="shared" si="0"/>
        <v>0.10638297872340426</v>
      </c>
    </row>
    <row r="33" spans="1:14" ht="24.75" x14ac:dyDescent="0.25">
      <c r="A33" s="140" t="str">
        <f t="shared" si="3"/>
        <v>Barranquilla</v>
      </c>
      <c r="B33" s="141" t="str">
        <f t="shared" si="4"/>
        <v>Penal con Función de Control de Garantías</v>
      </c>
      <c r="C33" s="141" t="s">
        <v>1238</v>
      </c>
      <c r="D33" s="142">
        <v>6</v>
      </c>
      <c r="E33" s="142">
        <v>692</v>
      </c>
      <c r="F33" s="142">
        <v>115.33333333333333</v>
      </c>
      <c r="G33" s="142">
        <v>589</v>
      </c>
      <c r="H33" s="142">
        <v>98.166666666666671</v>
      </c>
      <c r="I33" s="143">
        <v>10</v>
      </c>
      <c r="J33" s="144">
        <v>96.5</v>
      </c>
      <c r="K33" s="144">
        <v>18.833333333333332</v>
      </c>
      <c r="L33" s="144">
        <v>86.166666666666671</v>
      </c>
      <c r="M33" s="144">
        <v>12</v>
      </c>
      <c r="N33" s="145">
        <f t="shared" si="0"/>
        <v>0.85115606936416188</v>
      </c>
    </row>
    <row r="34" spans="1:14" ht="24.75" x14ac:dyDescent="0.25">
      <c r="A34" s="140" t="str">
        <f t="shared" si="3"/>
        <v>Barranquilla</v>
      </c>
      <c r="B34" s="141" t="str">
        <f t="shared" si="4"/>
        <v>Penal con Función de Control de Garantías</v>
      </c>
      <c r="C34" s="141" t="s">
        <v>1239</v>
      </c>
      <c r="D34" s="142">
        <v>3</v>
      </c>
      <c r="E34" s="142">
        <v>259</v>
      </c>
      <c r="F34" s="142">
        <v>86.333333333333329</v>
      </c>
      <c r="G34" s="142">
        <v>259</v>
      </c>
      <c r="H34" s="142">
        <v>86.333333333333329</v>
      </c>
      <c r="I34" s="143">
        <v>0</v>
      </c>
      <c r="J34" s="144">
        <v>86.333333333333343</v>
      </c>
      <c r="K34" s="144"/>
      <c r="L34" s="144">
        <v>86.333333333333343</v>
      </c>
      <c r="M34" s="144"/>
      <c r="N34" s="145">
        <f t="shared" si="0"/>
        <v>1</v>
      </c>
    </row>
    <row r="35" spans="1:14" x14ac:dyDescent="0.25">
      <c r="A35" s="161" t="s">
        <v>1593</v>
      </c>
      <c r="B35" s="162"/>
      <c r="C35" s="162"/>
      <c r="D35" s="163"/>
      <c r="E35" s="163"/>
      <c r="F35" s="163">
        <v>80</v>
      </c>
      <c r="G35" s="163"/>
      <c r="H35" s="163">
        <v>52</v>
      </c>
      <c r="I35" s="164"/>
      <c r="J35" s="165">
        <v>69</v>
      </c>
      <c r="K35" s="165">
        <v>14</v>
      </c>
      <c r="L35" s="165">
        <v>44</v>
      </c>
      <c r="M35" s="165">
        <v>10</v>
      </c>
      <c r="N35" s="166"/>
    </row>
    <row r="36" spans="1:14" x14ac:dyDescent="0.25">
      <c r="A36" s="146" t="s">
        <v>27</v>
      </c>
      <c r="B36" s="147"/>
      <c r="C36" s="147"/>
      <c r="D36" s="149"/>
      <c r="E36" s="149">
        <v>2999</v>
      </c>
      <c r="F36" s="149">
        <v>715.79310344827593</v>
      </c>
      <c r="G36" s="149">
        <v>1982</v>
      </c>
      <c r="H36" s="149">
        <v>465.29310344827587</v>
      </c>
      <c r="I36" s="150">
        <v>59</v>
      </c>
      <c r="J36" s="151">
        <v>616.79310344827593</v>
      </c>
      <c r="K36" s="151">
        <v>98.999999999999986</v>
      </c>
      <c r="L36" s="151">
        <v>396.29310344827593</v>
      </c>
      <c r="M36" s="151">
        <v>68.999999999999986</v>
      </c>
      <c r="N36" s="152">
        <f t="shared" si="0"/>
        <v>0.6608869623207736</v>
      </c>
    </row>
    <row r="37" spans="1:14" ht="24.75" x14ac:dyDescent="0.25">
      <c r="A37" s="138" t="s">
        <v>28</v>
      </c>
      <c r="B37" s="139" t="s">
        <v>1223</v>
      </c>
      <c r="C37" s="141" t="s">
        <v>1240</v>
      </c>
      <c r="D37" s="142">
        <v>6</v>
      </c>
      <c r="E37" s="142">
        <v>651</v>
      </c>
      <c r="F37" s="142">
        <v>108.5</v>
      </c>
      <c r="G37" s="142">
        <v>986</v>
      </c>
      <c r="H37" s="142">
        <v>164.33333333333334</v>
      </c>
      <c r="I37" s="143">
        <v>11</v>
      </c>
      <c r="J37" s="144">
        <v>94.166666666666657</v>
      </c>
      <c r="K37" s="144">
        <v>14.33333333333333</v>
      </c>
      <c r="L37" s="144">
        <v>150.66666666666663</v>
      </c>
      <c r="M37" s="144">
        <v>13.666666666666666</v>
      </c>
      <c r="N37" s="145">
        <f t="shared" si="0"/>
        <v>1.5145929339477726</v>
      </c>
    </row>
    <row r="38" spans="1:14" ht="24.75" x14ac:dyDescent="0.25">
      <c r="A38" s="140" t="str">
        <f t="shared" ref="A38:A69" si="5">A37</f>
        <v>Bogotá</v>
      </c>
      <c r="B38" s="141" t="str">
        <f t="shared" ref="B38:B69" si="6">B37</f>
        <v>Penal con Función de Control de Garantías</v>
      </c>
      <c r="C38" s="141" t="s">
        <v>1241</v>
      </c>
      <c r="D38" s="142">
        <v>6</v>
      </c>
      <c r="E38" s="142">
        <v>601</v>
      </c>
      <c r="F38" s="142">
        <v>100.16666666666667</v>
      </c>
      <c r="G38" s="142">
        <v>330</v>
      </c>
      <c r="H38" s="142">
        <v>55</v>
      </c>
      <c r="I38" s="143">
        <v>6</v>
      </c>
      <c r="J38" s="144">
        <v>88.500000000000014</v>
      </c>
      <c r="K38" s="144">
        <v>11.666666666666666</v>
      </c>
      <c r="L38" s="144">
        <v>45.999999999999993</v>
      </c>
      <c r="M38" s="144">
        <v>9</v>
      </c>
      <c r="N38" s="145">
        <f t="shared" si="0"/>
        <v>0.54908485856905154</v>
      </c>
    </row>
    <row r="39" spans="1:14" ht="24.75" x14ac:dyDescent="0.25">
      <c r="A39" s="140" t="str">
        <f t="shared" si="5"/>
        <v>Bogotá</v>
      </c>
      <c r="B39" s="141" t="str">
        <f t="shared" si="6"/>
        <v>Penal con Función de Control de Garantías</v>
      </c>
      <c r="C39" s="141" t="s">
        <v>1242</v>
      </c>
      <c r="D39" s="142">
        <v>6</v>
      </c>
      <c r="E39" s="142">
        <v>378</v>
      </c>
      <c r="F39" s="142">
        <v>63</v>
      </c>
      <c r="G39" s="142">
        <v>183</v>
      </c>
      <c r="H39" s="142">
        <v>30.5</v>
      </c>
      <c r="I39" s="143">
        <v>6</v>
      </c>
      <c r="J39" s="144">
        <v>54</v>
      </c>
      <c r="K39" s="144">
        <v>9</v>
      </c>
      <c r="L39" s="144">
        <v>24.166666666666671</v>
      </c>
      <c r="M39" s="144">
        <v>6.3333333333333339</v>
      </c>
      <c r="N39" s="145">
        <f t="shared" si="0"/>
        <v>0.48412698412698413</v>
      </c>
    </row>
    <row r="40" spans="1:14" ht="24.75" x14ac:dyDescent="0.25">
      <c r="A40" s="140" t="str">
        <f t="shared" si="5"/>
        <v>Bogotá</v>
      </c>
      <c r="B40" s="141" t="str">
        <f t="shared" si="6"/>
        <v>Penal con Función de Control de Garantías</v>
      </c>
      <c r="C40" s="141" t="s">
        <v>1243</v>
      </c>
      <c r="D40" s="142">
        <v>6</v>
      </c>
      <c r="E40" s="142">
        <v>494</v>
      </c>
      <c r="F40" s="142">
        <v>82.333333333333329</v>
      </c>
      <c r="G40" s="142">
        <v>478</v>
      </c>
      <c r="H40" s="142">
        <v>79.666666666666671</v>
      </c>
      <c r="I40" s="143">
        <v>0</v>
      </c>
      <c r="J40" s="144">
        <v>69.5</v>
      </c>
      <c r="K40" s="144">
        <v>12.833333333333332</v>
      </c>
      <c r="L40" s="144">
        <v>69.5</v>
      </c>
      <c r="M40" s="144">
        <v>10.166666666666666</v>
      </c>
      <c r="N40" s="145">
        <f t="shared" si="0"/>
        <v>0.96761133603238869</v>
      </c>
    </row>
    <row r="41" spans="1:14" ht="24.75" x14ac:dyDescent="0.25">
      <c r="A41" s="140" t="str">
        <f t="shared" si="5"/>
        <v>Bogotá</v>
      </c>
      <c r="B41" s="141" t="str">
        <f t="shared" si="6"/>
        <v>Penal con Función de Control de Garantías</v>
      </c>
      <c r="C41" s="141" t="s">
        <v>1244</v>
      </c>
      <c r="D41" s="142">
        <v>6</v>
      </c>
      <c r="E41" s="142">
        <v>395</v>
      </c>
      <c r="F41" s="142">
        <v>65.833333333333329</v>
      </c>
      <c r="G41" s="142">
        <v>377</v>
      </c>
      <c r="H41" s="142">
        <v>62.833333333333336</v>
      </c>
      <c r="I41" s="143">
        <v>2</v>
      </c>
      <c r="J41" s="144">
        <v>54.5</v>
      </c>
      <c r="K41" s="144">
        <v>11.333333333333332</v>
      </c>
      <c r="L41" s="144">
        <v>54.5</v>
      </c>
      <c r="M41" s="144">
        <v>8.3333333333333321</v>
      </c>
      <c r="N41" s="145">
        <f t="shared" si="0"/>
        <v>0.95443037974683542</v>
      </c>
    </row>
    <row r="42" spans="1:14" ht="24.75" x14ac:dyDescent="0.25">
      <c r="A42" s="140" t="str">
        <f t="shared" si="5"/>
        <v>Bogotá</v>
      </c>
      <c r="B42" s="141" t="str">
        <f t="shared" si="6"/>
        <v>Penal con Función de Control de Garantías</v>
      </c>
      <c r="C42" s="141" t="s">
        <v>1245</v>
      </c>
      <c r="D42" s="142">
        <v>6</v>
      </c>
      <c r="E42" s="142">
        <v>371</v>
      </c>
      <c r="F42" s="142">
        <v>61.833333333333336</v>
      </c>
      <c r="G42" s="142">
        <v>360</v>
      </c>
      <c r="H42" s="142">
        <v>60</v>
      </c>
      <c r="I42" s="143">
        <v>8</v>
      </c>
      <c r="J42" s="144">
        <v>52.166666666666671</v>
      </c>
      <c r="K42" s="144">
        <v>9.6666666666666661</v>
      </c>
      <c r="L42" s="144">
        <v>52.166666666666671</v>
      </c>
      <c r="M42" s="144">
        <v>7.833333333333333</v>
      </c>
      <c r="N42" s="145">
        <f t="shared" si="0"/>
        <v>0.9703504043126685</v>
      </c>
    </row>
    <row r="43" spans="1:14" ht="24.75" x14ac:dyDescent="0.25">
      <c r="A43" s="140" t="str">
        <f t="shared" si="5"/>
        <v>Bogotá</v>
      </c>
      <c r="B43" s="141" t="str">
        <f t="shared" si="6"/>
        <v>Penal con Función de Control de Garantías</v>
      </c>
      <c r="C43" s="141" t="s">
        <v>1246</v>
      </c>
      <c r="D43" s="142">
        <v>3</v>
      </c>
      <c r="E43" s="142">
        <v>276</v>
      </c>
      <c r="F43" s="142">
        <v>92</v>
      </c>
      <c r="G43" s="142">
        <v>274</v>
      </c>
      <c r="H43" s="142">
        <v>91.333333333333329</v>
      </c>
      <c r="I43" s="143">
        <v>9</v>
      </c>
      <c r="J43" s="144">
        <v>78.333333333333329</v>
      </c>
      <c r="K43" s="144">
        <v>13.666666666666668</v>
      </c>
      <c r="L43" s="144">
        <v>78</v>
      </c>
      <c r="M43" s="144">
        <v>13.333333333333334</v>
      </c>
      <c r="N43" s="145">
        <f t="shared" si="0"/>
        <v>0.99275362318840576</v>
      </c>
    </row>
    <row r="44" spans="1:14" ht="24.75" x14ac:dyDescent="0.25">
      <c r="A44" s="140" t="str">
        <f t="shared" si="5"/>
        <v>Bogotá</v>
      </c>
      <c r="B44" s="141" t="str">
        <f t="shared" si="6"/>
        <v>Penal con Función de Control de Garantías</v>
      </c>
      <c r="C44" s="141" t="s">
        <v>1247</v>
      </c>
      <c r="D44" s="142">
        <v>6</v>
      </c>
      <c r="E44" s="142">
        <v>564</v>
      </c>
      <c r="F44" s="142">
        <v>94</v>
      </c>
      <c r="G44" s="142">
        <v>565</v>
      </c>
      <c r="H44" s="142">
        <v>94.166666666666671</v>
      </c>
      <c r="I44" s="143">
        <v>0</v>
      </c>
      <c r="J44" s="144">
        <v>94</v>
      </c>
      <c r="K44" s="144"/>
      <c r="L44" s="144">
        <v>94.166666666666671</v>
      </c>
      <c r="M44" s="144"/>
      <c r="N44" s="145">
        <f t="shared" si="0"/>
        <v>1.00177304964539</v>
      </c>
    </row>
    <row r="45" spans="1:14" ht="24.75" x14ac:dyDescent="0.25">
      <c r="A45" s="140" t="str">
        <f t="shared" si="5"/>
        <v>Bogotá</v>
      </c>
      <c r="B45" s="141" t="str">
        <f t="shared" si="6"/>
        <v>Penal con Función de Control de Garantías</v>
      </c>
      <c r="C45" s="141" t="s">
        <v>1248</v>
      </c>
      <c r="D45" s="142">
        <v>6</v>
      </c>
      <c r="E45" s="142">
        <v>498</v>
      </c>
      <c r="F45" s="142">
        <v>83</v>
      </c>
      <c r="G45" s="142">
        <v>245</v>
      </c>
      <c r="H45" s="142">
        <v>40.833333333333336</v>
      </c>
      <c r="I45" s="143">
        <v>19</v>
      </c>
      <c r="J45" s="144">
        <v>66.499999999999972</v>
      </c>
      <c r="K45" s="144">
        <v>16.5</v>
      </c>
      <c r="L45" s="144">
        <v>32.166666666666664</v>
      </c>
      <c r="M45" s="144">
        <v>8.6666666666666679</v>
      </c>
      <c r="N45" s="145">
        <f t="shared" si="0"/>
        <v>0.49196787148594379</v>
      </c>
    </row>
    <row r="46" spans="1:14" ht="24.75" x14ac:dyDescent="0.25">
      <c r="A46" s="140" t="str">
        <f t="shared" si="5"/>
        <v>Bogotá</v>
      </c>
      <c r="B46" s="141" t="str">
        <f t="shared" si="6"/>
        <v>Penal con Función de Control de Garantías</v>
      </c>
      <c r="C46" s="141" t="s">
        <v>1249</v>
      </c>
      <c r="D46" s="142">
        <v>6</v>
      </c>
      <c r="E46" s="142">
        <v>740</v>
      </c>
      <c r="F46" s="142">
        <v>123.33333333333333</v>
      </c>
      <c r="G46" s="142">
        <v>739</v>
      </c>
      <c r="H46" s="142">
        <v>123.16666666666667</v>
      </c>
      <c r="I46" s="143">
        <v>0</v>
      </c>
      <c r="J46" s="144">
        <v>123.33333333333333</v>
      </c>
      <c r="K46" s="144">
        <v>0</v>
      </c>
      <c r="L46" s="144">
        <v>123.16666666666667</v>
      </c>
      <c r="M46" s="144">
        <v>0</v>
      </c>
      <c r="N46" s="145">
        <f t="shared" si="0"/>
        <v>0.99864864864864866</v>
      </c>
    </row>
    <row r="47" spans="1:14" ht="24.75" x14ac:dyDescent="0.25">
      <c r="A47" s="140" t="str">
        <f t="shared" si="5"/>
        <v>Bogotá</v>
      </c>
      <c r="B47" s="141" t="str">
        <f t="shared" si="6"/>
        <v>Penal con Función de Control de Garantías</v>
      </c>
      <c r="C47" s="141" t="s">
        <v>1250</v>
      </c>
      <c r="D47" s="142">
        <v>6</v>
      </c>
      <c r="E47" s="142">
        <v>540</v>
      </c>
      <c r="F47" s="142">
        <v>90</v>
      </c>
      <c r="G47" s="142">
        <v>523</v>
      </c>
      <c r="H47" s="142">
        <v>87.166666666666671</v>
      </c>
      <c r="I47" s="143">
        <v>0</v>
      </c>
      <c r="J47" s="144">
        <v>76.833333333333343</v>
      </c>
      <c r="K47" s="144">
        <v>13.166666666666668</v>
      </c>
      <c r="L47" s="144">
        <v>76.833333333333343</v>
      </c>
      <c r="M47" s="144">
        <v>10.333333333333336</v>
      </c>
      <c r="N47" s="145">
        <f t="shared" si="0"/>
        <v>0.96851851851851856</v>
      </c>
    </row>
    <row r="48" spans="1:14" ht="24.75" x14ac:dyDescent="0.25">
      <c r="A48" s="140" t="str">
        <f t="shared" si="5"/>
        <v>Bogotá</v>
      </c>
      <c r="B48" s="141" t="str">
        <f t="shared" si="6"/>
        <v>Penal con Función de Control de Garantías</v>
      </c>
      <c r="C48" s="141" t="s">
        <v>1251</v>
      </c>
      <c r="D48" s="142">
        <v>6</v>
      </c>
      <c r="E48" s="142">
        <v>725</v>
      </c>
      <c r="F48" s="142">
        <v>120.83333333333333</v>
      </c>
      <c r="G48" s="142">
        <v>719</v>
      </c>
      <c r="H48" s="142">
        <v>119.83333333333333</v>
      </c>
      <c r="I48" s="143">
        <v>11</v>
      </c>
      <c r="J48" s="144">
        <v>108.66666666666666</v>
      </c>
      <c r="K48" s="144">
        <v>12.166666666666666</v>
      </c>
      <c r="L48" s="144">
        <v>109</v>
      </c>
      <c r="M48" s="144">
        <v>10.833333333333334</v>
      </c>
      <c r="N48" s="145">
        <f t="shared" si="0"/>
        <v>0.99172413793103453</v>
      </c>
    </row>
    <row r="49" spans="1:14" ht="24.75" x14ac:dyDescent="0.25">
      <c r="A49" s="140" t="str">
        <f t="shared" si="5"/>
        <v>Bogotá</v>
      </c>
      <c r="B49" s="141" t="str">
        <f t="shared" si="6"/>
        <v>Penal con Función de Control de Garantías</v>
      </c>
      <c r="C49" s="141" t="s">
        <v>1252</v>
      </c>
      <c r="D49" s="142">
        <v>6</v>
      </c>
      <c r="E49" s="142">
        <v>325</v>
      </c>
      <c r="F49" s="142">
        <v>54.166666666666664</v>
      </c>
      <c r="G49" s="142">
        <v>324</v>
      </c>
      <c r="H49" s="142">
        <v>54</v>
      </c>
      <c r="I49" s="143">
        <v>3</v>
      </c>
      <c r="J49" s="144">
        <v>50</v>
      </c>
      <c r="K49" s="144">
        <v>4.166666666666667</v>
      </c>
      <c r="L49" s="144">
        <v>49</v>
      </c>
      <c r="M49" s="144">
        <v>5</v>
      </c>
      <c r="N49" s="145">
        <f t="shared" si="0"/>
        <v>0.99692307692307691</v>
      </c>
    </row>
    <row r="50" spans="1:14" ht="24.75" x14ac:dyDescent="0.25">
      <c r="A50" s="140" t="str">
        <f t="shared" si="5"/>
        <v>Bogotá</v>
      </c>
      <c r="B50" s="141" t="str">
        <f t="shared" si="6"/>
        <v>Penal con Función de Control de Garantías</v>
      </c>
      <c r="C50" s="141" t="s">
        <v>1253</v>
      </c>
      <c r="D50" s="142">
        <v>6</v>
      </c>
      <c r="E50" s="142">
        <v>334</v>
      </c>
      <c r="F50" s="142">
        <v>55.666666666666664</v>
      </c>
      <c r="G50" s="142">
        <v>317</v>
      </c>
      <c r="H50" s="142">
        <v>52.833333333333336</v>
      </c>
      <c r="I50" s="143">
        <v>16</v>
      </c>
      <c r="J50" s="144">
        <v>41.833333333333329</v>
      </c>
      <c r="K50" s="144">
        <v>13.833333333333332</v>
      </c>
      <c r="L50" s="144">
        <v>41.833333333333329</v>
      </c>
      <c r="M50" s="144">
        <v>11</v>
      </c>
      <c r="N50" s="145">
        <f t="shared" si="0"/>
        <v>0.94910179640718562</v>
      </c>
    </row>
    <row r="51" spans="1:14" ht="24.75" x14ac:dyDescent="0.25">
      <c r="A51" s="140" t="str">
        <f t="shared" si="5"/>
        <v>Bogotá</v>
      </c>
      <c r="B51" s="141" t="str">
        <f t="shared" si="6"/>
        <v>Penal con Función de Control de Garantías</v>
      </c>
      <c r="C51" s="141" t="s">
        <v>1254</v>
      </c>
      <c r="D51" s="142">
        <v>6</v>
      </c>
      <c r="E51" s="142">
        <v>484</v>
      </c>
      <c r="F51" s="142">
        <v>80.666666666666671</v>
      </c>
      <c r="G51" s="142">
        <v>283</v>
      </c>
      <c r="H51" s="142">
        <v>47.166666666666664</v>
      </c>
      <c r="I51" s="143">
        <v>0</v>
      </c>
      <c r="J51" s="144">
        <v>66.333333333333329</v>
      </c>
      <c r="K51" s="144">
        <v>14.333333333333332</v>
      </c>
      <c r="L51" s="144">
        <v>34.333333333333343</v>
      </c>
      <c r="M51" s="144">
        <v>12.833333333333334</v>
      </c>
      <c r="N51" s="145">
        <f t="shared" si="0"/>
        <v>0.58471074380165289</v>
      </c>
    </row>
    <row r="52" spans="1:14" ht="24.75" x14ac:dyDescent="0.25">
      <c r="A52" s="140" t="str">
        <f t="shared" si="5"/>
        <v>Bogotá</v>
      </c>
      <c r="B52" s="141" t="str">
        <f t="shared" si="6"/>
        <v>Penal con Función de Control de Garantías</v>
      </c>
      <c r="C52" s="141" t="s">
        <v>1255</v>
      </c>
      <c r="D52" s="142">
        <v>6</v>
      </c>
      <c r="E52" s="142">
        <v>544</v>
      </c>
      <c r="F52" s="142">
        <v>90.666666666666671</v>
      </c>
      <c r="G52" s="142">
        <v>532</v>
      </c>
      <c r="H52" s="142">
        <v>88.666666666666671</v>
      </c>
      <c r="I52" s="143">
        <v>22</v>
      </c>
      <c r="J52" s="144">
        <v>71.5</v>
      </c>
      <c r="K52" s="144">
        <v>19.166666666666668</v>
      </c>
      <c r="L52" s="144">
        <v>76.666666666666657</v>
      </c>
      <c r="M52" s="144">
        <v>12.000000000000002</v>
      </c>
      <c r="N52" s="145">
        <f t="shared" si="0"/>
        <v>0.9779411764705882</v>
      </c>
    </row>
    <row r="53" spans="1:14" ht="24.75" x14ac:dyDescent="0.25">
      <c r="A53" s="140" t="str">
        <f t="shared" si="5"/>
        <v>Bogotá</v>
      </c>
      <c r="B53" s="141" t="str">
        <f t="shared" si="6"/>
        <v>Penal con Función de Control de Garantías</v>
      </c>
      <c r="C53" s="141" t="s">
        <v>1256</v>
      </c>
      <c r="D53" s="142">
        <v>6</v>
      </c>
      <c r="E53" s="142">
        <v>1088</v>
      </c>
      <c r="F53" s="142">
        <v>181.33333333333334</v>
      </c>
      <c r="G53" s="142">
        <v>1068</v>
      </c>
      <c r="H53" s="142">
        <v>178</v>
      </c>
      <c r="I53" s="143">
        <v>6</v>
      </c>
      <c r="J53" s="144">
        <v>169.00000000000003</v>
      </c>
      <c r="K53" s="144">
        <v>12.333333333333332</v>
      </c>
      <c r="L53" s="144">
        <v>169.00000000000003</v>
      </c>
      <c r="M53" s="144">
        <v>9</v>
      </c>
      <c r="N53" s="145">
        <f t="shared" si="0"/>
        <v>0.98161764705882348</v>
      </c>
    </row>
    <row r="54" spans="1:14" ht="24.75" x14ac:dyDescent="0.25">
      <c r="A54" s="140" t="str">
        <f t="shared" si="5"/>
        <v>Bogotá</v>
      </c>
      <c r="B54" s="141" t="str">
        <f t="shared" si="6"/>
        <v>Penal con Función de Control de Garantías</v>
      </c>
      <c r="C54" s="141" t="s">
        <v>1257</v>
      </c>
      <c r="D54" s="142">
        <v>6</v>
      </c>
      <c r="E54" s="142">
        <v>1060</v>
      </c>
      <c r="F54" s="142">
        <v>176.66666666666666</v>
      </c>
      <c r="G54" s="142">
        <v>1029</v>
      </c>
      <c r="H54" s="142">
        <v>171.5</v>
      </c>
      <c r="I54" s="143">
        <v>11</v>
      </c>
      <c r="J54" s="144">
        <v>165.99999999999994</v>
      </c>
      <c r="K54" s="144">
        <v>10.666666666666666</v>
      </c>
      <c r="L54" s="144">
        <v>165.99999999999994</v>
      </c>
      <c r="M54" s="144">
        <v>5.5</v>
      </c>
      <c r="N54" s="145">
        <f t="shared" si="0"/>
        <v>0.97075471698113203</v>
      </c>
    </row>
    <row r="55" spans="1:14" ht="24.75" x14ac:dyDescent="0.25">
      <c r="A55" s="140" t="str">
        <f t="shared" si="5"/>
        <v>Bogotá</v>
      </c>
      <c r="B55" s="141" t="str">
        <f t="shared" si="6"/>
        <v>Penal con Función de Control de Garantías</v>
      </c>
      <c r="C55" s="141" t="s">
        <v>1258</v>
      </c>
      <c r="D55" s="142">
        <v>6</v>
      </c>
      <c r="E55" s="142">
        <v>445</v>
      </c>
      <c r="F55" s="142">
        <v>74.166666666666671</v>
      </c>
      <c r="G55" s="142">
        <v>467</v>
      </c>
      <c r="H55" s="142">
        <v>77.833333333333329</v>
      </c>
      <c r="I55" s="143">
        <v>0</v>
      </c>
      <c r="J55" s="144">
        <v>64</v>
      </c>
      <c r="K55" s="144">
        <v>10.166666666666666</v>
      </c>
      <c r="L55" s="144">
        <v>68.166666666666671</v>
      </c>
      <c r="M55" s="144">
        <v>9.6666666666666661</v>
      </c>
      <c r="N55" s="145">
        <f t="shared" si="0"/>
        <v>1.0494382022471911</v>
      </c>
    </row>
    <row r="56" spans="1:14" ht="24.75" x14ac:dyDescent="0.25">
      <c r="A56" s="140" t="str">
        <f t="shared" si="5"/>
        <v>Bogotá</v>
      </c>
      <c r="B56" s="141" t="str">
        <f t="shared" si="6"/>
        <v>Penal con Función de Control de Garantías</v>
      </c>
      <c r="C56" s="141" t="s">
        <v>1259</v>
      </c>
      <c r="D56" s="142">
        <v>6</v>
      </c>
      <c r="E56" s="142">
        <v>414</v>
      </c>
      <c r="F56" s="142">
        <v>69</v>
      </c>
      <c r="G56" s="142">
        <v>392</v>
      </c>
      <c r="H56" s="142">
        <v>65.333333333333329</v>
      </c>
      <c r="I56" s="143">
        <v>7</v>
      </c>
      <c r="J56" s="144">
        <v>58.166666666666664</v>
      </c>
      <c r="K56" s="144">
        <v>10.833333333333332</v>
      </c>
      <c r="L56" s="144">
        <v>57.999999999999993</v>
      </c>
      <c r="M56" s="144">
        <v>7.3333333333333348</v>
      </c>
      <c r="N56" s="145">
        <f t="shared" si="0"/>
        <v>0.9468599033816425</v>
      </c>
    </row>
    <row r="57" spans="1:14" ht="24.75" x14ac:dyDescent="0.25">
      <c r="A57" s="140" t="str">
        <f t="shared" si="5"/>
        <v>Bogotá</v>
      </c>
      <c r="B57" s="141" t="str">
        <f t="shared" si="6"/>
        <v>Penal con Función de Control de Garantías</v>
      </c>
      <c r="C57" s="141" t="s">
        <v>1260</v>
      </c>
      <c r="D57" s="142">
        <v>6</v>
      </c>
      <c r="E57" s="142">
        <v>954</v>
      </c>
      <c r="F57" s="142">
        <v>159</v>
      </c>
      <c r="G57" s="142">
        <v>636</v>
      </c>
      <c r="H57" s="142">
        <v>106</v>
      </c>
      <c r="I57" s="143">
        <v>0</v>
      </c>
      <c r="J57" s="144">
        <v>159.00000000000003</v>
      </c>
      <c r="K57" s="144"/>
      <c r="L57" s="144">
        <v>106.00000000000003</v>
      </c>
      <c r="M57" s="144"/>
      <c r="N57" s="145">
        <f t="shared" si="0"/>
        <v>0.66666666666666663</v>
      </c>
    </row>
    <row r="58" spans="1:14" ht="24.75" x14ac:dyDescent="0.25">
      <c r="A58" s="140" t="str">
        <f t="shared" si="5"/>
        <v>Bogotá</v>
      </c>
      <c r="B58" s="141" t="str">
        <f t="shared" si="6"/>
        <v>Penal con Función de Control de Garantías</v>
      </c>
      <c r="C58" s="141" t="s">
        <v>1261</v>
      </c>
      <c r="D58" s="142">
        <v>3</v>
      </c>
      <c r="E58" s="142">
        <v>296</v>
      </c>
      <c r="F58" s="142">
        <v>98.666666666666671</v>
      </c>
      <c r="G58" s="142">
        <v>288</v>
      </c>
      <c r="H58" s="142">
        <v>96</v>
      </c>
      <c r="I58" s="143">
        <v>0</v>
      </c>
      <c r="J58" s="144">
        <v>85.000000000000014</v>
      </c>
      <c r="K58" s="144">
        <v>13.666666666666666</v>
      </c>
      <c r="L58" s="144">
        <v>82.333333333333357</v>
      </c>
      <c r="M58" s="144">
        <v>13.666666666666666</v>
      </c>
      <c r="N58" s="145">
        <f t="shared" si="0"/>
        <v>0.97297297297297303</v>
      </c>
    </row>
    <row r="59" spans="1:14" ht="24.75" x14ac:dyDescent="0.25">
      <c r="A59" s="140" t="str">
        <f t="shared" si="5"/>
        <v>Bogotá</v>
      </c>
      <c r="B59" s="141" t="str">
        <f t="shared" si="6"/>
        <v>Penal con Función de Control de Garantías</v>
      </c>
      <c r="C59" s="141" t="s">
        <v>1262</v>
      </c>
      <c r="D59" s="142">
        <v>6</v>
      </c>
      <c r="E59" s="142">
        <v>610</v>
      </c>
      <c r="F59" s="142">
        <v>101.66666666666667</v>
      </c>
      <c r="G59" s="142">
        <v>587</v>
      </c>
      <c r="H59" s="142">
        <v>97.833333333333329</v>
      </c>
      <c r="I59" s="143">
        <v>4</v>
      </c>
      <c r="J59" s="144">
        <v>88.833333333333329</v>
      </c>
      <c r="K59" s="144">
        <v>12.833333333333332</v>
      </c>
      <c r="L59" s="144">
        <v>88.833333333333329</v>
      </c>
      <c r="M59" s="144">
        <v>9</v>
      </c>
      <c r="N59" s="145">
        <f t="shared" si="0"/>
        <v>0.96229508196721314</v>
      </c>
    </row>
    <row r="60" spans="1:14" ht="24.75" x14ac:dyDescent="0.25">
      <c r="A60" s="140" t="str">
        <f t="shared" si="5"/>
        <v>Bogotá</v>
      </c>
      <c r="B60" s="141" t="str">
        <f t="shared" si="6"/>
        <v>Penal con Función de Control de Garantías</v>
      </c>
      <c r="C60" s="141" t="s">
        <v>1263</v>
      </c>
      <c r="D60" s="142">
        <v>3</v>
      </c>
      <c r="E60" s="142">
        <v>173</v>
      </c>
      <c r="F60" s="142">
        <v>57.666666666666664</v>
      </c>
      <c r="G60" s="142">
        <v>162</v>
      </c>
      <c r="H60" s="142">
        <v>54</v>
      </c>
      <c r="I60" s="143">
        <v>0</v>
      </c>
      <c r="J60" s="144">
        <v>45.999999999999993</v>
      </c>
      <c r="K60" s="144">
        <v>11.666666666666666</v>
      </c>
      <c r="L60" s="144">
        <v>45.999999999999993</v>
      </c>
      <c r="M60" s="144">
        <v>8</v>
      </c>
      <c r="N60" s="145">
        <f t="shared" si="0"/>
        <v>0.93641618497109824</v>
      </c>
    </row>
    <row r="61" spans="1:14" ht="24.75" x14ac:dyDescent="0.25">
      <c r="A61" s="140" t="str">
        <f t="shared" si="5"/>
        <v>Bogotá</v>
      </c>
      <c r="B61" s="141" t="str">
        <f t="shared" si="6"/>
        <v>Penal con Función de Control de Garantías</v>
      </c>
      <c r="C61" s="141" t="s">
        <v>1264</v>
      </c>
      <c r="D61" s="142">
        <v>6</v>
      </c>
      <c r="E61" s="142">
        <v>672</v>
      </c>
      <c r="F61" s="142">
        <v>112</v>
      </c>
      <c r="G61" s="142">
        <v>653</v>
      </c>
      <c r="H61" s="142">
        <v>108.83333333333333</v>
      </c>
      <c r="I61" s="143">
        <v>34</v>
      </c>
      <c r="J61" s="144">
        <v>97.833333333333343</v>
      </c>
      <c r="K61" s="144">
        <v>14.166666666666668</v>
      </c>
      <c r="L61" s="144">
        <v>97.833333333333343</v>
      </c>
      <c r="M61" s="144">
        <v>11</v>
      </c>
      <c r="N61" s="145">
        <f t="shared" si="0"/>
        <v>0.97172619047619047</v>
      </c>
    </row>
    <row r="62" spans="1:14" ht="24.75" x14ac:dyDescent="0.25">
      <c r="A62" s="140" t="str">
        <f t="shared" si="5"/>
        <v>Bogotá</v>
      </c>
      <c r="B62" s="141" t="str">
        <f t="shared" si="6"/>
        <v>Penal con Función de Control de Garantías</v>
      </c>
      <c r="C62" s="141" t="s">
        <v>1265</v>
      </c>
      <c r="D62" s="142">
        <v>6</v>
      </c>
      <c r="E62" s="142">
        <v>593</v>
      </c>
      <c r="F62" s="142">
        <v>98.833333333333329</v>
      </c>
      <c r="G62" s="142">
        <v>578</v>
      </c>
      <c r="H62" s="142">
        <v>96.333333333333329</v>
      </c>
      <c r="I62" s="143">
        <v>6</v>
      </c>
      <c r="J62" s="144">
        <v>86.833333333333343</v>
      </c>
      <c r="K62" s="144">
        <v>12</v>
      </c>
      <c r="L62" s="144">
        <v>86.833333333333343</v>
      </c>
      <c r="M62" s="144">
        <v>9.5</v>
      </c>
      <c r="N62" s="145">
        <f t="shared" si="0"/>
        <v>0.97470489038785835</v>
      </c>
    </row>
    <row r="63" spans="1:14" ht="24.75" x14ac:dyDescent="0.25">
      <c r="A63" s="140" t="str">
        <f t="shared" si="5"/>
        <v>Bogotá</v>
      </c>
      <c r="B63" s="141" t="str">
        <f t="shared" si="6"/>
        <v>Penal con Función de Control de Garantías</v>
      </c>
      <c r="C63" s="141" t="s">
        <v>1266</v>
      </c>
      <c r="D63" s="142">
        <v>6</v>
      </c>
      <c r="E63" s="142">
        <v>805</v>
      </c>
      <c r="F63" s="142">
        <v>134.16666666666666</v>
      </c>
      <c r="G63" s="142">
        <v>805</v>
      </c>
      <c r="H63" s="142">
        <v>134.16666666666666</v>
      </c>
      <c r="I63" s="143">
        <v>0</v>
      </c>
      <c r="J63" s="144">
        <v>134.16666666666666</v>
      </c>
      <c r="K63" s="144"/>
      <c r="L63" s="144">
        <v>134.16666666666666</v>
      </c>
      <c r="M63" s="144"/>
      <c r="N63" s="145">
        <f t="shared" si="0"/>
        <v>1</v>
      </c>
    </row>
    <row r="64" spans="1:14" ht="24.75" x14ac:dyDescent="0.25">
      <c r="A64" s="140" t="str">
        <f t="shared" si="5"/>
        <v>Bogotá</v>
      </c>
      <c r="B64" s="141" t="str">
        <f t="shared" si="6"/>
        <v>Penal con Función de Control de Garantías</v>
      </c>
      <c r="C64" s="141" t="s">
        <v>1267</v>
      </c>
      <c r="D64" s="142">
        <v>3</v>
      </c>
      <c r="E64" s="142">
        <v>281</v>
      </c>
      <c r="F64" s="142">
        <v>93.666666666666671</v>
      </c>
      <c r="G64" s="142">
        <v>281</v>
      </c>
      <c r="H64" s="142">
        <v>93.666666666666671</v>
      </c>
      <c r="I64" s="143">
        <v>0</v>
      </c>
      <c r="J64" s="144">
        <v>93.666666666666657</v>
      </c>
      <c r="K64" s="144"/>
      <c r="L64" s="144">
        <v>93.666666666666657</v>
      </c>
      <c r="M64" s="144"/>
      <c r="N64" s="145">
        <f t="shared" si="0"/>
        <v>1</v>
      </c>
    </row>
    <row r="65" spans="1:14" ht="24.75" x14ac:dyDescent="0.25">
      <c r="A65" s="140" t="str">
        <f t="shared" si="5"/>
        <v>Bogotá</v>
      </c>
      <c r="B65" s="141" t="str">
        <f t="shared" si="6"/>
        <v>Penal con Función de Control de Garantías</v>
      </c>
      <c r="C65" s="141" t="s">
        <v>1268</v>
      </c>
      <c r="D65" s="142">
        <v>6</v>
      </c>
      <c r="E65" s="142">
        <v>559</v>
      </c>
      <c r="F65" s="142">
        <v>93.166666666666671</v>
      </c>
      <c r="G65" s="142">
        <v>559</v>
      </c>
      <c r="H65" s="142">
        <v>93.166666666666671</v>
      </c>
      <c r="I65" s="143">
        <v>0</v>
      </c>
      <c r="J65" s="144">
        <v>93.166666666666671</v>
      </c>
      <c r="K65" s="144"/>
      <c r="L65" s="144">
        <v>93.166666666666671</v>
      </c>
      <c r="M65" s="144"/>
      <c r="N65" s="145">
        <f t="shared" si="0"/>
        <v>1</v>
      </c>
    </row>
    <row r="66" spans="1:14" ht="24.75" x14ac:dyDescent="0.25">
      <c r="A66" s="140" t="str">
        <f t="shared" si="5"/>
        <v>Bogotá</v>
      </c>
      <c r="B66" s="141" t="str">
        <f t="shared" si="6"/>
        <v>Penal con Función de Control de Garantías</v>
      </c>
      <c r="C66" s="141" t="s">
        <v>1269</v>
      </c>
      <c r="D66" s="142">
        <v>6</v>
      </c>
      <c r="E66" s="142">
        <v>610</v>
      </c>
      <c r="F66" s="142">
        <v>101.66666666666667</v>
      </c>
      <c r="G66" s="142">
        <v>625</v>
      </c>
      <c r="H66" s="142">
        <v>104.16666666666667</v>
      </c>
      <c r="I66" s="143">
        <v>0</v>
      </c>
      <c r="J66" s="144">
        <v>101.66666666666666</v>
      </c>
      <c r="K66" s="144"/>
      <c r="L66" s="144">
        <v>104.16666666666666</v>
      </c>
      <c r="M66" s="144"/>
      <c r="N66" s="145">
        <f t="shared" si="0"/>
        <v>1.0245901639344261</v>
      </c>
    </row>
    <row r="67" spans="1:14" ht="24.75" x14ac:dyDescent="0.25">
      <c r="A67" s="140" t="str">
        <f t="shared" si="5"/>
        <v>Bogotá</v>
      </c>
      <c r="B67" s="141" t="str">
        <f t="shared" si="6"/>
        <v>Penal con Función de Control de Garantías</v>
      </c>
      <c r="C67" s="141" t="s">
        <v>1270</v>
      </c>
      <c r="D67" s="142">
        <v>6</v>
      </c>
      <c r="E67" s="142">
        <v>504</v>
      </c>
      <c r="F67" s="142">
        <v>84</v>
      </c>
      <c r="G67" s="142">
        <v>504</v>
      </c>
      <c r="H67" s="142">
        <v>84</v>
      </c>
      <c r="I67" s="143">
        <v>5</v>
      </c>
      <c r="J67" s="144">
        <v>84</v>
      </c>
      <c r="K67" s="144"/>
      <c r="L67" s="144">
        <v>84</v>
      </c>
      <c r="M67" s="144"/>
      <c r="N67" s="145">
        <f t="shared" si="0"/>
        <v>1</v>
      </c>
    </row>
    <row r="68" spans="1:14" ht="24.75" x14ac:dyDescent="0.25">
      <c r="A68" s="140" t="str">
        <f t="shared" si="5"/>
        <v>Bogotá</v>
      </c>
      <c r="B68" s="141" t="str">
        <f t="shared" si="6"/>
        <v>Penal con Función de Control de Garantías</v>
      </c>
      <c r="C68" s="141" t="s">
        <v>1271</v>
      </c>
      <c r="D68" s="142">
        <v>6</v>
      </c>
      <c r="E68" s="142">
        <v>549</v>
      </c>
      <c r="F68" s="142">
        <v>91.5</v>
      </c>
      <c r="G68" s="142">
        <v>528</v>
      </c>
      <c r="H68" s="142">
        <v>88</v>
      </c>
      <c r="I68" s="143">
        <v>8</v>
      </c>
      <c r="J68" s="144">
        <v>77.666666666666671</v>
      </c>
      <c r="K68" s="144">
        <v>13.833333333333332</v>
      </c>
      <c r="L68" s="144">
        <v>78.000000000000014</v>
      </c>
      <c r="M68" s="144">
        <v>10</v>
      </c>
      <c r="N68" s="145">
        <f t="shared" si="0"/>
        <v>0.96174863387978138</v>
      </c>
    </row>
    <row r="69" spans="1:14" ht="24.75" x14ac:dyDescent="0.25">
      <c r="A69" s="140" t="str">
        <f t="shared" si="5"/>
        <v>Bogotá</v>
      </c>
      <c r="B69" s="141" t="str">
        <f t="shared" si="6"/>
        <v>Penal con Función de Control de Garantías</v>
      </c>
      <c r="C69" s="141" t="s">
        <v>1272</v>
      </c>
      <c r="D69" s="142">
        <v>6</v>
      </c>
      <c r="E69" s="142">
        <v>644</v>
      </c>
      <c r="F69" s="142">
        <v>107.33333333333333</v>
      </c>
      <c r="G69" s="142">
        <v>618</v>
      </c>
      <c r="H69" s="142">
        <v>103</v>
      </c>
      <c r="I69" s="143">
        <v>6</v>
      </c>
      <c r="J69" s="144">
        <v>95.333333333333329</v>
      </c>
      <c r="K69" s="144">
        <v>12</v>
      </c>
      <c r="L69" s="144">
        <v>95.333333333333329</v>
      </c>
      <c r="M69" s="144">
        <v>7.666666666666667</v>
      </c>
      <c r="N69" s="145">
        <f t="shared" si="0"/>
        <v>0.95962732919254656</v>
      </c>
    </row>
    <row r="70" spans="1:14" ht="24.75" x14ac:dyDescent="0.25">
      <c r="A70" s="140" t="str">
        <f t="shared" ref="A70:A101" si="7">A69</f>
        <v>Bogotá</v>
      </c>
      <c r="B70" s="141" t="str">
        <f t="shared" ref="B70:B101" si="8">B69</f>
        <v>Penal con Función de Control de Garantías</v>
      </c>
      <c r="C70" s="141" t="s">
        <v>1273</v>
      </c>
      <c r="D70" s="142">
        <v>3</v>
      </c>
      <c r="E70" s="142">
        <v>295</v>
      </c>
      <c r="F70" s="142">
        <v>98.333333333333329</v>
      </c>
      <c r="G70" s="142">
        <v>288</v>
      </c>
      <c r="H70" s="142">
        <v>96</v>
      </c>
      <c r="I70" s="143">
        <v>5</v>
      </c>
      <c r="J70" s="144">
        <v>82.333333333333329</v>
      </c>
      <c r="K70" s="144">
        <v>16</v>
      </c>
      <c r="L70" s="144">
        <v>82.333333333333329</v>
      </c>
      <c r="M70" s="144">
        <v>13.666666666666666</v>
      </c>
      <c r="N70" s="145">
        <f t="shared" si="0"/>
        <v>0.97627118644067801</v>
      </c>
    </row>
    <row r="71" spans="1:14" ht="24.75" x14ac:dyDescent="0.25">
      <c r="A71" s="140" t="str">
        <f t="shared" si="7"/>
        <v>Bogotá</v>
      </c>
      <c r="B71" s="141" t="str">
        <f t="shared" si="8"/>
        <v>Penal con Función de Control de Garantías</v>
      </c>
      <c r="C71" s="141" t="s">
        <v>1274</v>
      </c>
      <c r="D71" s="142">
        <v>6</v>
      </c>
      <c r="E71" s="142">
        <v>406</v>
      </c>
      <c r="F71" s="142">
        <v>67.666666666666671</v>
      </c>
      <c r="G71" s="142">
        <v>399</v>
      </c>
      <c r="H71" s="142">
        <v>66.5</v>
      </c>
      <c r="I71" s="143">
        <v>5</v>
      </c>
      <c r="J71" s="144">
        <v>53.999999999999979</v>
      </c>
      <c r="K71" s="144">
        <v>13.666666666666668</v>
      </c>
      <c r="L71" s="144">
        <v>53.999999999999979</v>
      </c>
      <c r="M71" s="144">
        <v>12.500000000000002</v>
      </c>
      <c r="N71" s="145">
        <f t="shared" si="0"/>
        <v>0.98275862068965514</v>
      </c>
    </row>
    <row r="72" spans="1:14" ht="24.75" x14ac:dyDescent="0.25">
      <c r="A72" s="140" t="str">
        <f t="shared" si="7"/>
        <v>Bogotá</v>
      </c>
      <c r="B72" s="141" t="str">
        <f t="shared" si="8"/>
        <v>Penal con Función de Control de Garantías</v>
      </c>
      <c r="C72" s="141" t="s">
        <v>1275</v>
      </c>
      <c r="D72" s="142">
        <v>6</v>
      </c>
      <c r="E72" s="142">
        <v>1076</v>
      </c>
      <c r="F72" s="142">
        <v>179.33333333333334</v>
      </c>
      <c r="G72" s="142">
        <v>907</v>
      </c>
      <c r="H72" s="142">
        <v>151.16666666666666</v>
      </c>
      <c r="I72" s="143">
        <v>0</v>
      </c>
      <c r="J72" s="144">
        <v>167.83333333333331</v>
      </c>
      <c r="K72" s="144">
        <v>11.5</v>
      </c>
      <c r="L72" s="144">
        <v>142.33333333333334</v>
      </c>
      <c r="M72" s="144">
        <v>8.8333333333333339</v>
      </c>
      <c r="N72" s="145">
        <f t="shared" si="0"/>
        <v>0.84293680297397766</v>
      </c>
    </row>
    <row r="73" spans="1:14" ht="24.75" x14ac:dyDescent="0.25">
      <c r="A73" s="140" t="str">
        <f t="shared" si="7"/>
        <v>Bogotá</v>
      </c>
      <c r="B73" s="141" t="str">
        <f t="shared" si="8"/>
        <v>Penal con Función de Control de Garantías</v>
      </c>
      <c r="C73" s="141" t="s">
        <v>1276</v>
      </c>
      <c r="D73" s="142">
        <v>6</v>
      </c>
      <c r="E73" s="142">
        <v>453</v>
      </c>
      <c r="F73" s="142">
        <v>75.5</v>
      </c>
      <c r="G73" s="142">
        <v>356</v>
      </c>
      <c r="H73" s="142">
        <v>59.333333333333336</v>
      </c>
      <c r="I73" s="143">
        <v>26</v>
      </c>
      <c r="J73" s="144">
        <v>63.499999999999986</v>
      </c>
      <c r="K73" s="144">
        <v>11.999999999999998</v>
      </c>
      <c r="L73" s="144">
        <v>52.666666666666679</v>
      </c>
      <c r="M73" s="144">
        <v>6.666666666666667</v>
      </c>
      <c r="N73" s="145">
        <f t="shared" si="0"/>
        <v>0.78587196467991172</v>
      </c>
    </row>
    <row r="74" spans="1:14" ht="24.75" x14ac:dyDescent="0.25">
      <c r="A74" s="140" t="str">
        <f t="shared" si="7"/>
        <v>Bogotá</v>
      </c>
      <c r="B74" s="141" t="str">
        <f t="shared" si="8"/>
        <v>Penal con Función de Control de Garantías</v>
      </c>
      <c r="C74" s="141" t="s">
        <v>1277</v>
      </c>
      <c r="D74" s="142">
        <v>6</v>
      </c>
      <c r="E74" s="142">
        <v>584</v>
      </c>
      <c r="F74" s="142">
        <v>97.333333333333329</v>
      </c>
      <c r="G74" s="142">
        <v>586</v>
      </c>
      <c r="H74" s="142">
        <v>97.666666666666671</v>
      </c>
      <c r="I74" s="143">
        <v>16</v>
      </c>
      <c r="J74" s="144">
        <v>97.333333333333357</v>
      </c>
      <c r="K74" s="144">
        <v>0</v>
      </c>
      <c r="L74" s="144">
        <v>97.6666666666667</v>
      </c>
      <c r="M74" s="144">
        <v>0</v>
      </c>
      <c r="N74" s="145">
        <f t="shared" si="0"/>
        <v>1.0034246575342465</v>
      </c>
    </row>
    <row r="75" spans="1:14" ht="24.75" x14ac:dyDescent="0.25">
      <c r="A75" s="140" t="str">
        <f t="shared" si="7"/>
        <v>Bogotá</v>
      </c>
      <c r="B75" s="141" t="str">
        <f t="shared" si="8"/>
        <v>Penal con Función de Control de Garantías</v>
      </c>
      <c r="C75" s="141" t="s">
        <v>1278</v>
      </c>
      <c r="D75" s="142">
        <v>6</v>
      </c>
      <c r="E75" s="142">
        <v>487</v>
      </c>
      <c r="F75" s="142">
        <v>81.166666666666671</v>
      </c>
      <c r="G75" s="142">
        <v>468</v>
      </c>
      <c r="H75" s="142">
        <v>78</v>
      </c>
      <c r="I75" s="143">
        <v>59</v>
      </c>
      <c r="J75" s="144">
        <v>66.500000000000014</v>
      </c>
      <c r="K75" s="144">
        <v>14.666666666666666</v>
      </c>
      <c r="L75" s="144">
        <v>66.5</v>
      </c>
      <c r="M75" s="144">
        <v>11.5</v>
      </c>
      <c r="N75" s="145">
        <f t="shared" si="0"/>
        <v>0.96098562628336759</v>
      </c>
    </row>
    <row r="76" spans="1:14" ht="24.75" x14ac:dyDescent="0.25">
      <c r="A76" s="140" t="str">
        <f t="shared" si="7"/>
        <v>Bogotá</v>
      </c>
      <c r="B76" s="141" t="str">
        <f t="shared" si="8"/>
        <v>Penal con Función de Control de Garantías</v>
      </c>
      <c r="C76" s="141" t="s">
        <v>1279</v>
      </c>
      <c r="D76" s="142">
        <v>6</v>
      </c>
      <c r="E76" s="142">
        <v>503</v>
      </c>
      <c r="F76" s="142">
        <v>83.833333333333329</v>
      </c>
      <c r="G76" s="142">
        <v>478</v>
      </c>
      <c r="H76" s="142">
        <v>79.666666666666671</v>
      </c>
      <c r="I76" s="143">
        <v>10</v>
      </c>
      <c r="J76" s="144">
        <v>70.333333333333329</v>
      </c>
      <c r="K76" s="144">
        <v>13.499999999999998</v>
      </c>
      <c r="L76" s="144">
        <v>70.333333333333329</v>
      </c>
      <c r="M76" s="144">
        <v>9.3333333333333321</v>
      </c>
      <c r="N76" s="145">
        <f t="shared" si="0"/>
        <v>0.95029821073558651</v>
      </c>
    </row>
    <row r="77" spans="1:14" ht="24.75" x14ac:dyDescent="0.25">
      <c r="A77" s="140" t="str">
        <f t="shared" si="7"/>
        <v>Bogotá</v>
      </c>
      <c r="B77" s="141" t="str">
        <f t="shared" si="8"/>
        <v>Penal con Función de Control de Garantías</v>
      </c>
      <c r="C77" s="141" t="s">
        <v>1280</v>
      </c>
      <c r="D77" s="142">
        <v>6</v>
      </c>
      <c r="E77" s="142">
        <v>538</v>
      </c>
      <c r="F77" s="142">
        <v>89.666666666666671</v>
      </c>
      <c r="G77" s="142">
        <v>529</v>
      </c>
      <c r="H77" s="142">
        <v>88.166666666666671</v>
      </c>
      <c r="I77" s="143">
        <v>12</v>
      </c>
      <c r="J77" s="144">
        <v>79.666666666666671</v>
      </c>
      <c r="K77" s="144">
        <v>9.9999999999999982</v>
      </c>
      <c r="L77" s="144">
        <v>79</v>
      </c>
      <c r="M77" s="144">
        <v>9.1666666666666661</v>
      </c>
      <c r="N77" s="145">
        <f t="shared" si="0"/>
        <v>0.98327137546468402</v>
      </c>
    </row>
    <row r="78" spans="1:14" ht="24.75" x14ac:dyDescent="0.25">
      <c r="A78" s="140" t="str">
        <f t="shared" si="7"/>
        <v>Bogotá</v>
      </c>
      <c r="B78" s="141" t="str">
        <f t="shared" si="8"/>
        <v>Penal con Función de Control de Garantías</v>
      </c>
      <c r="C78" s="141" t="s">
        <v>1281</v>
      </c>
      <c r="D78" s="142">
        <v>6</v>
      </c>
      <c r="E78" s="142">
        <v>514</v>
      </c>
      <c r="F78" s="142">
        <v>85.666666666666671</v>
      </c>
      <c r="G78" s="142">
        <v>484</v>
      </c>
      <c r="H78" s="142">
        <v>80.666666666666671</v>
      </c>
      <c r="I78" s="143">
        <v>12</v>
      </c>
      <c r="J78" s="144">
        <v>71.333333333333343</v>
      </c>
      <c r="K78" s="144">
        <v>14.333333333333334</v>
      </c>
      <c r="L78" s="144">
        <v>71.333333333333343</v>
      </c>
      <c r="M78" s="144">
        <v>9.3333333333333321</v>
      </c>
      <c r="N78" s="145">
        <f t="shared" si="0"/>
        <v>0.94163424124513617</v>
      </c>
    </row>
    <row r="79" spans="1:14" ht="24.75" x14ac:dyDescent="0.25">
      <c r="A79" s="140" t="str">
        <f t="shared" si="7"/>
        <v>Bogotá</v>
      </c>
      <c r="B79" s="141" t="str">
        <f t="shared" si="8"/>
        <v>Penal con Función de Control de Garantías</v>
      </c>
      <c r="C79" s="141" t="s">
        <v>1282</v>
      </c>
      <c r="D79" s="142">
        <v>6</v>
      </c>
      <c r="E79" s="142">
        <v>466</v>
      </c>
      <c r="F79" s="142">
        <v>77.666666666666671</v>
      </c>
      <c r="G79" s="142">
        <v>394</v>
      </c>
      <c r="H79" s="142">
        <v>65.666666666666671</v>
      </c>
      <c r="I79" s="143">
        <v>6</v>
      </c>
      <c r="J79" s="144">
        <v>64.833333333333343</v>
      </c>
      <c r="K79" s="144">
        <v>12.833333333333336</v>
      </c>
      <c r="L79" s="144">
        <v>60.000000000000014</v>
      </c>
      <c r="M79" s="144">
        <v>5.6666666666666661</v>
      </c>
      <c r="N79" s="145">
        <f t="shared" si="0"/>
        <v>0.84549356223175964</v>
      </c>
    </row>
    <row r="80" spans="1:14" ht="24.75" x14ac:dyDescent="0.25">
      <c r="A80" s="140" t="str">
        <f t="shared" si="7"/>
        <v>Bogotá</v>
      </c>
      <c r="B80" s="141" t="str">
        <f t="shared" si="8"/>
        <v>Penal con Función de Control de Garantías</v>
      </c>
      <c r="C80" s="141" t="s">
        <v>1283</v>
      </c>
      <c r="D80" s="142">
        <v>6</v>
      </c>
      <c r="E80" s="142">
        <v>491</v>
      </c>
      <c r="F80" s="142">
        <v>81.833333333333329</v>
      </c>
      <c r="G80" s="142">
        <v>92</v>
      </c>
      <c r="H80" s="142">
        <v>15.333333333333334</v>
      </c>
      <c r="I80" s="143">
        <v>5</v>
      </c>
      <c r="J80" s="144">
        <v>65.666666666666671</v>
      </c>
      <c r="K80" s="144">
        <v>16.166666666666668</v>
      </c>
      <c r="L80" s="144">
        <v>0</v>
      </c>
      <c r="M80" s="144">
        <v>15.333333333333332</v>
      </c>
      <c r="N80" s="145">
        <f t="shared" si="0"/>
        <v>0.18737270875763748</v>
      </c>
    </row>
    <row r="81" spans="1:14" ht="24.75" x14ac:dyDescent="0.25">
      <c r="A81" s="140" t="str">
        <f t="shared" si="7"/>
        <v>Bogotá</v>
      </c>
      <c r="B81" s="141" t="str">
        <f t="shared" si="8"/>
        <v>Penal con Función de Control de Garantías</v>
      </c>
      <c r="C81" s="141" t="s">
        <v>1284</v>
      </c>
      <c r="D81" s="142">
        <v>6</v>
      </c>
      <c r="E81" s="142">
        <v>548</v>
      </c>
      <c r="F81" s="142">
        <v>91.333333333333329</v>
      </c>
      <c r="G81" s="142">
        <v>548</v>
      </c>
      <c r="H81" s="142">
        <v>91.333333333333329</v>
      </c>
      <c r="I81" s="143">
        <v>2</v>
      </c>
      <c r="J81" s="144">
        <v>91.333333333333343</v>
      </c>
      <c r="K81" s="144">
        <v>0</v>
      </c>
      <c r="L81" s="144">
        <v>91.333333333333343</v>
      </c>
      <c r="M81" s="144">
        <v>0</v>
      </c>
      <c r="N81" s="145">
        <f t="shared" si="0"/>
        <v>1</v>
      </c>
    </row>
    <row r="82" spans="1:14" ht="24.75" x14ac:dyDescent="0.25">
      <c r="A82" s="140" t="str">
        <f t="shared" si="7"/>
        <v>Bogotá</v>
      </c>
      <c r="B82" s="141" t="str">
        <f t="shared" si="8"/>
        <v>Penal con Función de Control de Garantías</v>
      </c>
      <c r="C82" s="141" t="s">
        <v>1285</v>
      </c>
      <c r="D82" s="142">
        <v>6</v>
      </c>
      <c r="E82" s="142">
        <v>673</v>
      </c>
      <c r="F82" s="142">
        <v>112.16666666666667</v>
      </c>
      <c r="G82" s="142">
        <v>47</v>
      </c>
      <c r="H82" s="142">
        <v>7.833333333333333</v>
      </c>
      <c r="I82" s="143">
        <v>136</v>
      </c>
      <c r="J82" s="144">
        <v>100.83333333333333</v>
      </c>
      <c r="K82" s="144">
        <v>11.333333333333334</v>
      </c>
      <c r="L82" s="144">
        <v>0</v>
      </c>
      <c r="M82" s="144">
        <v>7.833333333333333</v>
      </c>
      <c r="N82" s="145">
        <f t="shared" si="0"/>
        <v>6.9836552748885589E-2</v>
      </c>
    </row>
    <row r="83" spans="1:14" ht="24.75" x14ac:dyDescent="0.25">
      <c r="A83" s="140" t="str">
        <f t="shared" si="7"/>
        <v>Bogotá</v>
      </c>
      <c r="B83" s="141" t="str">
        <f t="shared" si="8"/>
        <v>Penal con Función de Control de Garantías</v>
      </c>
      <c r="C83" s="141" t="s">
        <v>1286</v>
      </c>
      <c r="D83" s="142">
        <v>6</v>
      </c>
      <c r="E83" s="142">
        <v>308</v>
      </c>
      <c r="F83" s="142">
        <v>51.333333333333336</v>
      </c>
      <c r="G83" s="142">
        <v>285</v>
      </c>
      <c r="H83" s="142">
        <v>47.5</v>
      </c>
      <c r="I83" s="143">
        <v>0</v>
      </c>
      <c r="J83" s="144">
        <v>45.166666666666664</v>
      </c>
      <c r="K83" s="144">
        <v>6.1666666666666661</v>
      </c>
      <c r="L83" s="144">
        <v>45.666666666666671</v>
      </c>
      <c r="M83" s="144">
        <v>1.8333333333333335</v>
      </c>
      <c r="N83" s="145">
        <f t="shared" ref="N83:N150" si="9">+G83/E83</f>
        <v>0.92532467532467533</v>
      </c>
    </row>
    <row r="84" spans="1:14" ht="24.75" x14ac:dyDescent="0.25">
      <c r="A84" s="140" t="str">
        <f t="shared" si="7"/>
        <v>Bogotá</v>
      </c>
      <c r="B84" s="141" t="str">
        <f t="shared" si="8"/>
        <v>Penal con Función de Control de Garantías</v>
      </c>
      <c r="C84" s="141" t="s">
        <v>1287</v>
      </c>
      <c r="D84" s="142">
        <v>6</v>
      </c>
      <c r="E84" s="142">
        <v>544</v>
      </c>
      <c r="F84" s="142">
        <v>90.666666666666671</v>
      </c>
      <c r="G84" s="142">
        <v>544</v>
      </c>
      <c r="H84" s="142">
        <v>90.666666666666671</v>
      </c>
      <c r="I84" s="143">
        <v>0</v>
      </c>
      <c r="J84" s="144">
        <v>90.666666666666671</v>
      </c>
      <c r="K84" s="144"/>
      <c r="L84" s="144">
        <v>90.666666666666671</v>
      </c>
      <c r="M84" s="144"/>
      <c r="N84" s="145">
        <f t="shared" si="9"/>
        <v>1</v>
      </c>
    </row>
    <row r="85" spans="1:14" ht="24.75" x14ac:dyDescent="0.25">
      <c r="A85" s="140" t="str">
        <f t="shared" si="7"/>
        <v>Bogotá</v>
      </c>
      <c r="B85" s="141" t="str">
        <f t="shared" si="8"/>
        <v>Penal con Función de Control de Garantías</v>
      </c>
      <c r="C85" s="141" t="s">
        <v>1288</v>
      </c>
      <c r="D85" s="142">
        <v>6</v>
      </c>
      <c r="E85" s="142">
        <v>1361</v>
      </c>
      <c r="F85" s="142">
        <v>226.83333333333334</v>
      </c>
      <c r="G85" s="142">
        <v>1344</v>
      </c>
      <c r="H85" s="142">
        <v>224</v>
      </c>
      <c r="I85" s="143">
        <v>5</v>
      </c>
      <c r="J85" s="144">
        <v>216.33333333333337</v>
      </c>
      <c r="K85" s="144">
        <v>10.5</v>
      </c>
      <c r="L85" s="144">
        <v>216.66666666666666</v>
      </c>
      <c r="M85" s="144">
        <v>7.3333333333333339</v>
      </c>
      <c r="N85" s="145">
        <f t="shared" si="9"/>
        <v>0.98750918442321822</v>
      </c>
    </row>
    <row r="86" spans="1:14" ht="24.75" x14ac:dyDescent="0.25">
      <c r="A86" s="140" t="str">
        <f t="shared" si="7"/>
        <v>Bogotá</v>
      </c>
      <c r="B86" s="141" t="str">
        <f t="shared" si="8"/>
        <v>Penal con Función de Control de Garantías</v>
      </c>
      <c r="C86" s="141" t="s">
        <v>1289</v>
      </c>
      <c r="D86" s="142">
        <v>6</v>
      </c>
      <c r="E86" s="142">
        <v>424</v>
      </c>
      <c r="F86" s="142">
        <v>70.666666666666671</v>
      </c>
      <c r="G86" s="142">
        <v>416</v>
      </c>
      <c r="H86" s="142">
        <v>69.333333333333329</v>
      </c>
      <c r="I86" s="143">
        <v>1</v>
      </c>
      <c r="J86" s="144">
        <v>66.833333333333314</v>
      </c>
      <c r="K86" s="144">
        <v>3.833333333333333</v>
      </c>
      <c r="L86" s="144">
        <v>66.833333333333314</v>
      </c>
      <c r="M86" s="144">
        <v>2.5</v>
      </c>
      <c r="N86" s="145">
        <f t="shared" si="9"/>
        <v>0.98113207547169812</v>
      </c>
    </row>
    <row r="87" spans="1:14" ht="24.75" x14ac:dyDescent="0.25">
      <c r="A87" s="140" t="str">
        <f t="shared" si="7"/>
        <v>Bogotá</v>
      </c>
      <c r="B87" s="141" t="str">
        <f t="shared" si="8"/>
        <v>Penal con Función de Control de Garantías</v>
      </c>
      <c r="C87" s="141" t="s">
        <v>1290</v>
      </c>
      <c r="D87" s="142">
        <v>6</v>
      </c>
      <c r="E87" s="142">
        <v>955</v>
      </c>
      <c r="F87" s="142">
        <v>159.16666666666666</v>
      </c>
      <c r="G87" s="142">
        <v>941</v>
      </c>
      <c r="H87" s="142">
        <v>156.83333333333334</v>
      </c>
      <c r="I87" s="143">
        <v>0</v>
      </c>
      <c r="J87" s="144">
        <v>159.16666666666666</v>
      </c>
      <c r="K87" s="144"/>
      <c r="L87" s="144">
        <v>156.83333333333331</v>
      </c>
      <c r="M87" s="144"/>
      <c r="N87" s="145">
        <f t="shared" si="9"/>
        <v>0.98534031413612566</v>
      </c>
    </row>
    <row r="88" spans="1:14" ht="24.75" x14ac:dyDescent="0.25">
      <c r="A88" s="140" t="str">
        <f t="shared" si="7"/>
        <v>Bogotá</v>
      </c>
      <c r="B88" s="141" t="str">
        <f t="shared" si="8"/>
        <v>Penal con Función de Control de Garantías</v>
      </c>
      <c r="C88" s="141" t="s">
        <v>1291</v>
      </c>
      <c r="D88" s="142">
        <v>3</v>
      </c>
      <c r="E88" s="142">
        <v>241</v>
      </c>
      <c r="F88" s="142">
        <v>80.333333333333329</v>
      </c>
      <c r="G88" s="142">
        <v>227</v>
      </c>
      <c r="H88" s="142">
        <v>75.666666666666671</v>
      </c>
      <c r="I88" s="143">
        <v>10</v>
      </c>
      <c r="J88" s="144">
        <v>70.333333333333329</v>
      </c>
      <c r="K88" s="144">
        <v>10</v>
      </c>
      <c r="L88" s="144">
        <v>70.333333333333343</v>
      </c>
      <c r="M88" s="144">
        <v>5.333333333333333</v>
      </c>
      <c r="N88" s="145">
        <f t="shared" si="9"/>
        <v>0.94190871369294604</v>
      </c>
    </row>
    <row r="89" spans="1:14" ht="24.75" x14ac:dyDescent="0.25">
      <c r="A89" s="140" t="str">
        <f t="shared" si="7"/>
        <v>Bogotá</v>
      </c>
      <c r="B89" s="141" t="str">
        <f t="shared" si="8"/>
        <v>Penal con Función de Control de Garantías</v>
      </c>
      <c r="C89" s="141" t="s">
        <v>1292</v>
      </c>
      <c r="D89" s="142">
        <v>6</v>
      </c>
      <c r="E89" s="142">
        <v>294</v>
      </c>
      <c r="F89" s="142">
        <v>49</v>
      </c>
      <c r="G89" s="142">
        <v>32</v>
      </c>
      <c r="H89" s="142">
        <v>5.333333333333333</v>
      </c>
      <c r="I89" s="143">
        <v>2</v>
      </c>
      <c r="J89" s="144">
        <v>41</v>
      </c>
      <c r="K89" s="144">
        <v>8</v>
      </c>
      <c r="L89" s="144">
        <v>0</v>
      </c>
      <c r="M89" s="144">
        <v>5.3333333333333339</v>
      </c>
      <c r="N89" s="145">
        <f t="shared" si="9"/>
        <v>0.10884353741496598</v>
      </c>
    </row>
    <row r="90" spans="1:14" ht="24.75" x14ac:dyDescent="0.25">
      <c r="A90" s="140" t="str">
        <f t="shared" si="7"/>
        <v>Bogotá</v>
      </c>
      <c r="B90" s="141" t="str">
        <f t="shared" si="8"/>
        <v>Penal con Función de Control de Garantías</v>
      </c>
      <c r="C90" s="141" t="s">
        <v>1293</v>
      </c>
      <c r="D90" s="142">
        <v>3</v>
      </c>
      <c r="E90" s="142">
        <v>362</v>
      </c>
      <c r="F90" s="142">
        <v>120.66666666666667</v>
      </c>
      <c r="G90" s="142">
        <v>347</v>
      </c>
      <c r="H90" s="142">
        <v>115.66666666666667</v>
      </c>
      <c r="I90" s="143">
        <v>4</v>
      </c>
      <c r="J90" s="144">
        <v>107.33333333333331</v>
      </c>
      <c r="K90" s="144">
        <v>13.333333333333334</v>
      </c>
      <c r="L90" s="144">
        <v>107.33333333333331</v>
      </c>
      <c r="M90" s="144">
        <v>8.3333333333333339</v>
      </c>
      <c r="N90" s="145">
        <f t="shared" si="9"/>
        <v>0.95856353591160226</v>
      </c>
    </row>
    <row r="91" spans="1:14" ht="24.75" x14ac:dyDescent="0.25">
      <c r="A91" s="140" t="str">
        <f t="shared" si="7"/>
        <v>Bogotá</v>
      </c>
      <c r="B91" s="141" t="str">
        <f t="shared" si="8"/>
        <v>Penal con Función de Control de Garantías</v>
      </c>
      <c r="C91" s="141" t="s">
        <v>1294</v>
      </c>
      <c r="D91" s="142">
        <v>6</v>
      </c>
      <c r="E91" s="142">
        <v>618</v>
      </c>
      <c r="F91" s="142">
        <v>103</v>
      </c>
      <c r="G91" s="142">
        <v>602</v>
      </c>
      <c r="H91" s="142">
        <v>100.33333333333333</v>
      </c>
      <c r="I91" s="143">
        <v>5</v>
      </c>
      <c r="J91" s="144">
        <v>96.166666666666643</v>
      </c>
      <c r="K91" s="144">
        <v>6.833333333333333</v>
      </c>
      <c r="L91" s="144">
        <v>96.166666666666643</v>
      </c>
      <c r="M91" s="144">
        <v>4.166666666666667</v>
      </c>
      <c r="N91" s="145">
        <f t="shared" si="9"/>
        <v>0.97411003236245952</v>
      </c>
    </row>
    <row r="92" spans="1:14" ht="24.75" x14ac:dyDescent="0.25">
      <c r="A92" s="140" t="str">
        <f t="shared" si="7"/>
        <v>Bogotá</v>
      </c>
      <c r="B92" s="141" t="str">
        <f t="shared" si="8"/>
        <v>Penal con Función de Control de Garantías</v>
      </c>
      <c r="C92" s="141" t="s">
        <v>1295</v>
      </c>
      <c r="D92" s="142">
        <v>6</v>
      </c>
      <c r="E92" s="142">
        <v>535</v>
      </c>
      <c r="F92" s="142">
        <v>89.166666666666671</v>
      </c>
      <c r="G92" s="142">
        <v>513</v>
      </c>
      <c r="H92" s="142">
        <v>85.5</v>
      </c>
      <c r="I92" s="143">
        <v>12</v>
      </c>
      <c r="J92" s="144">
        <v>77.333333333333314</v>
      </c>
      <c r="K92" s="144">
        <v>11.833333333333334</v>
      </c>
      <c r="L92" s="144">
        <v>76.833333333333314</v>
      </c>
      <c r="M92" s="144">
        <v>8.6666666666666679</v>
      </c>
      <c r="N92" s="145">
        <f t="shared" si="9"/>
        <v>0.95887850467289715</v>
      </c>
    </row>
    <row r="93" spans="1:14" ht="24.75" x14ac:dyDescent="0.25">
      <c r="A93" s="140" t="str">
        <f t="shared" si="7"/>
        <v>Bogotá</v>
      </c>
      <c r="B93" s="141" t="str">
        <f t="shared" si="8"/>
        <v>Penal con Función de Control de Garantías</v>
      </c>
      <c r="C93" s="141" t="s">
        <v>1296</v>
      </c>
      <c r="D93" s="142">
        <v>6</v>
      </c>
      <c r="E93" s="142">
        <v>478</v>
      </c>
      <c r="F93" s="142">
        <v>79.666666666666671</v>
      </c>
      <c r="G93" s="142">
        <v>471</v>
      </c>
      <c r="H93" s="142">
        <v>78.5</v>
      </c>
      <c r="I93" s="143">
        <v>1</v>
      </c>
      <c r="J93" s="144">
        <v>68.500000000000014</v>
      </c>
      <c r="K93" s="144">
        <v>11.166666666666668</v>
      </c>
      <c r="L93" s="144">
        <v>68.666666666666671</v>
      </c>
      <c r="M93" s="144">
        <v>9.8333333333333321</v>
      </c>
      <c r="N93" s="145">
        <f t="shared" si="9"/>
        <v>0.9853556485355649</v>
      </c>
    </row>
    <row r="94" spans="1:14" ht="24.75" x14ac:dyDescent="0.25">
      <c r="A94" s="140" t="str">
        <f t="shared" si="7"/>
        <v>Bogotá</v>
      </c>
      <c r="B94" s="141" t="str">
        <f t="shared" si="8"/>
        <v>Penal con Función de Control de Garantías</v>
      </c>
      <c r="C94" s="141" t="s">
        <v>1297</v>
      </c>
      <c r="D94" s="142">
        <v>6</v>
      </c>
      <c r="E94" s="142">
        <v>839</v>
      </c>
      <c r="F94" s="142">
        <v>139.83333333333334</v>
      </c>
      <c r="G94" s="142">
        <v>839</v>
      </c>
      <c r="H94" s="142">
        <v>139.83333333333334</v>
      </c>
      <c r="I94" s="143">
        <v>0</v>
      </c>
      <c r="J94" s="144">
        <v>139.83333333333331</v>
      </c>
      <c r="K94" s="144"/>
      <c r="L94" s="144">
        <v>139.83333333333331</v>
      </c>
      <c r="M94" s="144"/>
      <c r="N94" s="145">
        <f t="shared" si="9"/>
        <v>1</v>
      </c>
    </row>
    <row r="95" spans="1:14" ht="24.75" x14ac:dyDescent="0.25">
      <c r="A95" s="140" t="str">
        <f t="shared" si="7"/>
        <v>Bogotá</v>
      </c>
      <c r="B95" s="141" t="str">
        <f t="shared" si="8"/>
        <v>Penal con Función de Control de Garantías</v>
      </c>
      <c r="C95" s="141" t="s">
        <v>1298</v>
      </c>
      <c r="D95" s="142">
        <v>6</v>
      </c>
      <c r="E95" s="142">
        <v>560</v>
      </c>
      <c r="F95" s="142">
        <v>93.333333333333329</v>
      </c>
      <c r="G95" s="142">
        <v>508</v>
      </c>
      <c r="H95" s="142">
        <v>84.666666666666671</v>
      </c>
      <c r="I95" s="143">
        <v>6</v>
      </c>
      <c r="J95" s="144">
        <v>78.833333333333329</v>
      </c>
      <c r="K95" s="144">
        <v>14.5</v>
      </c>
      <c r="L95" s="144">
        <v>77.333333333333329</v>
      </c>
      <c r="M95" s="144">
        <v>7.333333333333333</v>
      </c>
      <c r="N95" s="145">
        <f t="shared" si="9"/>
        <v>0.90714285714285714</v>
      </c>
    </row>
    <row r="96" spans="1:14" ht="24.75" x14ac:dyDescent="0.25">
      <c r="A96" s="140" t="str">
        <f t="shared" si="7"/>
        <v>Bogotá</v>
      </c>
      <c r="B96" s="141" t="str">
        <f t="shared" si="8"/>
        <v>Penal con Función de Control de Garantías</v>
      </c>
      <c r="C96" s="141" t="s">
        <v>1299</v>
      </c>
      <c r="D96" s="142">
        <v>6</v>
      </c>
      <c r="E96" s="142">
        <v>431</v>
      </c>
      <c r="F96" s="142">
        <v>71.833333333333329</v>
      </c>
      <c r="G96" s="142">
        <v>411</v>
      </c>
      <c r="H96" s="142">
        <v>68.5</v>
      </c>
      <c r="I96" s="143">
        <v>5</v>
      </c>
      <c r="J96" s="144">
        <v>58.333333333333321</v>
      </c>
      <c r="K96" s="144">
        <v>13.5</v>
      </c>
      <c r="L96" s="144">
        <v>57.333333333333314</v>
      </c>
      <c r="M96" s="144">
        <v>11.166666666666668</v>
      </c>
      <c r="N96" s="145">
        <f t="shared" si="9"/>
        <v>0.95359628770301619</v>
      </c>
    </row>
    <row r="97" spans="1:14" ht="24.75" x14ac:dyDescent="0.25">
      <c r="A97" s="140" t="str">
        <f t="shared" si="7"/>
        <v>Bogotá</v>
      </c>
      <c r="B97" s="141" t="str">
        <f t="shared" si="8"/>
        <v>Penal con Función de Control de Garantías</v>
      </c>
      <c r="C97" s="141" t="s">
        <v>1300</v>
      </c>
      <c r="D97" s="142">
        <v>6</v>
      </c>
      <c r="E97" s="142">
        <v>558</v>
      </c>
      <c r="F97" s="142">
        <v>93</v>
      </c>
      <c r="G97" s="142">
        <v>525</v>
      </c>
      <c r="H97" s="142">
        <v>87.5</v>
      </c>
      <c r="I97" s="143">
        <v>4</v>
      </c>
      <c r="J97" s="144">
        <v>79.500000000000014</v>
      </c>
      <c r="K97" s="144">
        <v>13.499999999999998</v>
      </c>
      <c r="L97" s="144">
        <v>79.500000000000014</v>
      </c>
      <c r="M97" s="144">
        <v>8</v>
      </c>
      <c r="N97" s="145">
        <f t="shared" si="9"/>
        <v>0.94086021505376349</v>
      </c>
    </row>
    <row r="98" spans="1:14" ht="24.75" x14ac:dyDescent="0.25">
      <c r="A98" s="140" t="str">
        <f t="shared" si="7"/>
        <v>Bogotá</v>
      </c>
      <c r="B98" s="141" t="str">
        <f t="shared" si="8"/>
        <v>Penal con Función de Control de Garantías</v>
      </c>
      <c r="C98" s="141" t="s">
        <v>1301</v>
      </c>
      <c r="D98" s="142">
        <v>6</v>
      </c>
      <c r="E98" s="142">
        <v>601</v>
      </c>
      <c r="F98" s="142">
        <v>100.16666666666667</v>
      </c>
      <c r="G98" s="142">
        <v>601</v>
      </c>
      <c r="H98" s="142">
        <v>100.16666666666667</v>
      </c>
      <c r="I98" s="143">
        <v>0</v>
      </c>
      <c r="J98" s="144">
        <v>100.16666666666667</v>
      </c>
      <c r="K98" s="144"/>
      <c r="L98" s="144">
        <v>100.16666666666667</v>
      </c>
      <c r="M98" s="144"/>
      <c r="N98" s="145">
        <f t="shared" si="9"/>
        <v>1</v>
      </c>
    </row>
    <row r="99" spans="1:14" ht="24.75" x14ac:dyDescent="0.25">
      <c r="A99" s="140" t="str">
        <f t="shared" si="7"/>
        <v>Bogotá</v>
      </c>
      <c r="B99" s="141" t="str">
        <f t="shared" si="8"/>
        <v>Penal con Función de Control de Garantías</v>
      </c>
      <c r="C99" s="141" t="s">
        <v>1302</v>
      </c>
      <c r="D99" s="142">
        <v>6</v>
      </c>
      <c r="E99" s="142">
        <v>552</v>
      </c>
      <c r="F99" s="142">
        <v>92</v>
      </c>
      <c r="G99" s="142">
        <v>90</v>
      </c>
      <c r="H99" s="142">
        <v>15</v>
      </c>
      <c r="I99" s="143">
        <v>6</v>
      </c>
      <c r="J99" s="144">
        <v>80.666666666666671</v>
      </c>
      <c r="K99" s="144">
        <v>11.333333333333334</v>
      </c>
      <c r="L99" s="144">
        <v>6.6666666666666661</v>
      </c>
      <c r="M99" s="144">
        <v>8.3333333333333339</v>
      </c>
      <c r="N99" s="145">
        <f t="shared" si="9"/>
        <v>0.16304347826086957</v>
      </c>
    </row>
    <row r="100" spans="1:14" ht="24.75" x14ac:dyDescent="0.25">
      <c r="A100" s="140" t="str">
        <f t="shared" si="7"/>
        <v>Bogotá</v>
      </c>
      <c r="B100" s="141" t="str">
        <f t="shared" si="8"/>
        <v>Penal con Función de Control de Garantías</v>
      </c>
      <c r="C100" s="141" t="s">
        <v>1303</v>
      </c>
      <c r="D100" s="142">
        <v>6</v>
      </c>
      <c r="E100" s="142">
        <v>755</v>
      </c>
      <c r="F100" s="142">
        <v>125.83333333333333</v>
      </c>
      <c r="G100" s="142">
        <v>710</v>
      </c>
      <c r="H100" s="142">
        <v>118.33333333333333</v>
      </c>
      <c r="I100" s="143">
        <v>5</v>
      </c>
      <c r="J100" s="144">
        <v>109.33333333333333</v>
      </c>
      <c r="K100" s="144">
        <v>16.5</v>
      </c>
      <c r="L100" s="144">
        <v>106.00000000000001</v>
      </c>
      <c r="M100" s="144">
        <v>12.333333333333332</v>
      </c>
      <c r="N100" s="145">
        <f t="shared" si="9"/>
        <v>0.94039735099337751</v>
      </c>
    </row>
    <row r="101" spans="1:14" ht="24.75" x14ac:dyDescent="0.25">
      <c r="A101" s="140" t="str">
        <f t="shared" si="7"/>
        <v>Bogotá</v>
      </c>
      <c r="B101" s="141" t="str">
        <f t="shared" si="8"/>
        <v>Penal con Función de Control de Garantías</v>
      </c>
      <c r="C101" s="141" t="s">
        <v>1304</v>
      </c>
      <c r="D101" s="142">
        <v>3</v>
      </c>
      <c r="E101" s="142">
        <v>437</v>
      </c>
      <c r="F101" s="142">
        <v>145.66666666666666</v>
      </c>
      <c r="G101" s="142">
        <v>429</v>
      </c>
      <c r="H101" s="142">
        <v>143</v>
      </c>
      <c r="I101" s="143">
        <v>10</v>
      </c>
      <c r="J101" s="144">
        <v>127.66666666666667</v>
      </c>
      <c r="K101" s="144">
        <v>18</v>
      </c>
      <c r="L101" s="144">
        <v>127.66666666666667</v>
      </c>
      <c r="M101" s="144">
        <v>15.333333333333332</v>
      </c>
      <c r="N101" s="145">
        <f t="shared" si="9"/>
        <v>0.98169336384439354</v>
      </c>
    </row>
    <row r="102" spans="1:14" ht="24.75" x14ac:dyDescent="0.25">
      <c r="A102" s="140" t="str">
        <f t="shared" ref="A102:A115" si="10">A101</f>
        <v>Bogotá</v>
      </c>
      <c r="B102" s="141" t="str">
        <f t="shared" ref="B102:B115" si="11">B101</f>
        <v>Penal con Función de Control de Garantías</v>
      </c>
      <c r="C102" s="141" t="s">
        <v>1305</v>
      </c>
      <c r="D102" s="142">
        <v>6</v>
      </c>
      <c r="E102" s="142">
        <v>684</v>
      </c>
      <c r="F102" s="142">
        <v>114</v>
      </c>
      <c r="G102" s="142">
        <v>685</v>
      </c>
      <c r="H102" s="142">
        <v>114.16666666666667</v>
      </c>
      <c r="I102" s="143">
        <v>0</v>
      </c>
      <c r="J102" s="144">
        <v>103.16666666666667</v>
      </c>
      <c r="K102" s="144">
        <v>10.833333333333336</v>
      </c>
      <c r="L102" s="144">
        <v>104</v>
      </c>
      <c r="M102" s="144">
        <v>10.166666666666668</v>
      </c>
      <c r="N102" s="145">
        <f t="shared" si="9"/>
        <v>1.0014619883040936</v>
      </c>
    </row>
    <row r="103" spans="1:14" ht="24.75" x14ac:dyDescent="0.25">
      <c r="A103" s="140" t="str">
        <f t="shared" si="10"/>
        <v>Bogotá</v>
      </c>
      <c r="B103" s="141" t="str">
        <f t="shared" si="11"/>
        <v>Penal con Función de Control de Garantías</v>
      </c>
      <c r="C103" s="141" t="s">
        <v>1306</v>
      </c>
      <c r="D103" s="142">
        <v>6</v>
      </c>
      <c r="E103" s="142">
        <v>723</v>
      </c>
      <c r="F103" s="142">
        <v>120.5</v>
      </c>
      <c r="G103" s="142">
        <v>704</v>
      </c>
      <c r="H103" s="142">
        <v>117.33333333333333</v>
      </c>
      <c r="I103" s="143">
        <v>11</v>
      </c>
      <c r="J103" s="144">
        <v>105.49999999999999</v>
      </c>
      <c r="K103" s="144">
        <v>15</v>
      </c>
      <c r="L103" s="144">
        <v>105.49999999999999</v>
      </c>
      <c r="M103" s="144">
        <v>11.833333333333334</v>
      </c>
      <c r="N103" s="145">
        <f t="shared" si="9"/>
        <v>0.97372060857538034</v>
      </c>
    </row>
    <row r="104" spans="1:14" ht="24.75" x14ac:dyDescent="0.25">
      <c r="A104" s="140" t="str">
        <f t="shared" si="10"/>
        <v>Bogotá</v>
      </c>
      <c r="B104" s="141" t="str">
        <f t="shared" si="11"/>
        <v>Penal con Función de Control de Garantías</v>
      </c>
      <c r="C104" s="141" t="s">
        <v>1307</v>
      </c>
      <c r="D104" s="142">
        <v>6</v>
      </c>
      <c r="E104" s="142">
        <v>527</v>
      </c>
      <c r="F104" s="142">
        <v>87.833333333333329</v>
      </c>
      <c r="G104" s="142">
        <v>326</v>
      </c>
      <c r="H104" s="142">
        <v>54.333333333333336</v>
      </c>
      <c r="I104" s="143">
        <v>6</v>
      </c>
      <c r="J104" s="144">
        <v>78.333333333333329</v>
      </c>
      <c r="K104" s="144">
        <v>9.5</v>
      </c>
      <c r="L104" s="144">
        <v>45.666666666666657</v>
      </c>
      <c r="M104" s="144">
        <v>8.6666666666666661</v>
      </c>
      <c r="N104" s="145">
        <f t="shared" si="9"/>
        <v>0.61859582542694502</v>
      </c>
    </row>
    <row r="105" spans="1:14" ht="24.75" x14ac:dyDescent="0.25">
      <c r="A105" s="140" t="str">
        <f t="shared" si="10"/>
        <v>Bogotá</v>
      </c>
      <c r="B105" s="141" t="str">
        <f t="shared" si="11"/>
        <v>Penal con Función de Control de Garantías</v>
      </c>
      <c r="C105" s="141" t="s">
        <v>1308</v>
      </c>
      <c r="D105" s="142">
        <v>6</v>
      </c>
      <c r="E105" s="142">
        <v>694</v>
      </c>
      <c r="F105" s="142">
        <v>115.66666666666667</v>
      </c>
      <c r="G105" s="142">
        <v>694</v>
      </c>
      <c r="H105" s="142">
        <v>115.66666666666667</v>
      </c>
      <c r="I105" s="143">
        <v>0</v>
      </c>
      <c r="J105" s="144">
        <v>115.66666666666667</v>
      </c>
      <c r="K105" s="144"/>
      <c r="L105" s="144">
        <v>115.66666666666667</v>
      </c>
      <c r="M105" s="144"/>
      <c r="N105" s="145">
        <f t="shared" si="9"/>
        <v>1</v>
      </c>
    </row>
    <row r="106" spans="1:14" ht="24.75" x14ac:dyDescent="0.25">
      <c r="A106" s="140" t="str">
        <f t="shared" si="10"/>
        <v>Bogotá</v>
      </c>
      <c r="B106" s="141" t="str">
        <f t="shared" si="11"/>
        <v>Penal con Función de Control de Garantías</v>
      </c>
      <c r="C106" s="141" t="s">
        <v>1309</v>
      </c>
      <c r="D106" s="142">
        <v>6</v>
      </c>
      <c r="E106" s="142">
        <v>841</v>
      </c>
      <c r="F106" s="142">
        <v>140.16666666666666</v>
      </c>
      <c r="G106" s="142">
        <v>839</v>
      </c>
      <c r="H106" s="142">
        <v>139.83333333333334</v>
      </c>
      <c r="I106" s="143">
        <v>0</v>
      </c>
      <c r="J106" s="144">
        <v>138.83333333333334</v>
      </c>
      <c r="K106" s="144">
        <v>1.3333333333333333</v>
      </c>
      <c r="L106" s="144">
        <v>138.83333333333334</v>
      </c>
      <c r="M106" s="144">
        <v>1</v>
      </c>
      <c r="N106" s="145">
        <f t="shared" si="9"/>
        <v>0.99762187871581454</v>
      </c>
    </row>
    <row r="107" spans="1:14" ht="24.75" x14ac:dyDescent="0.25">
      <c r="A107" s="140" t="str">
        <f t="shared" si="10"/>
        <v>Bogotá</v>
      </c>
      <c r="B107" s="141" t="str">
        <f t="shared" si="11"/>
        <v>Penal con Función de Control de Garantías</v>
      </c>
      <c r="C107" s="141" t="s">
        <v>1310</v>
      </c>
      <c r="D107" s="142">
        <v>3</v>
      </c>
      <c r="E107" s="142">
        <v>412</v>
      </c>
      <c r="F107" s="142">
        <v>137.33333333333334</v>
      </c>
      <c r="G107" s="142">
        <v>412</v>
      </c>
      <c r="H107" s="142">
        <v>137.33333333333334</v>
      </c>
      <c r="I107" s="143">
        <v>0</v>
      </c>
      <c r="J107" s="144">
        <v>137.33333333333331</v>
      </c>
      <c r="K107" s="144"/>
      <c r="L107" s="144">
        <v>137.33333333333331</v>
      </c>
      <c r="M107" s="144"/>
      <c r="N107" s="145">
        <f t="shared" si="9"/>
        <v>1</v>
      </c>
    </row>
    <row r="108" spans="1:14" ht="24.75" x14ac:dyDescent="0.25">
      <c r="A108" s="140" t="str">
        <f t="shared" si="10"/>
        <v>Bogotá</v>
      </c>
      <c r="B108" s="141" t="str">
        <f t="shared" si="11"/>
        <v>Penal con Función de Control de Garantías</v>
      </c>
      <c r="C108" s="141" t="s">
        <v>1311</v>
      </c>
      <c r="D108" s="142">
        <v>6</v>
      </c>
      <c r="E108" s="142">
        <v>738</v>
      </c>
      <c r="F108" s="142">
        <v>123</v>
      </c>
      <c r="G108" s="142">
        <v>738</v>
      </c>
      <c r="H108" s="142">
        <v>123</v>
      </c>
      <c r="I108" s="143">
        <v>0</v>
      </c>
      <c r="J108" s="144">
        <v>123</v>
      </c>
      <c r="K108" s="144"/>
      <c r="L108" s="144">
        <v>123</v>
      </c>
      <c r="M108" s="144"/>
      <c r="N108" s="145">
        <f t="shared" si="9"/>
        <v>1</v>
      </c>
    </row>
    <row r="109" spans="1:14" ht="24.75" x14ac:dyDescent="0.25">
      <c r="A109" s="140" t="str">
        <f t="shared" si="10"/>
        <v>Bogotá</v>
      </c>
      <c r="B109" s="141" t="str">
        <f t="shared" si="11"/>
        <v>Penal con Función de Control de Garantías</v>
      </c>
      <c r="C109" s="141" t="s">
        <v>1312</v>
      </c>
      <c r="D109" s="142">
        <v>6</v>
      </c>
      <c r="E109" s="142">
        <v>590</v>
      </c>
      <c r="F109" s="142">
        <v>98.333333333333329</v>
      </c>
      <c r="G109" s="142">
        <v>551</v>
      </c>
      <c r="H109" s="142">
        <v>91.833333333333329</v>
      </c>
      <c r="I109" s="143">
        <v>0</v>
      </c>
      <c r="J109" s="144">
        <v>88</v>
      </c>
      <c r="K109" s="144">
        <v>10.333333333333334</v>
      </c>
      <c r="L109" s="144">
        <v>83.833333333333329</v>
      </c>
      <c r="M109" s="144">
        <v>8</v>
      </c>
      <c r="N109" s="145">
        <f t="shared" si="9"/>
        <v>0.93389830508474581</v>
      </c>
    </row>
    <row r="110" spans="1:14" ht="24.75" x14ac:dyDescent="0.25">
      <c r="A110" s="140" t="str">
        <f t="shared" si="10"/>
        <v>Bogotá</v>
      </c>
      <c r="B110" s="141" t="str">
        <f t="shared" si="11"/>
        <v>Penal con Función de Control de Garantías</v>
      </c>
      <c r="C110" s="141" t="s">
        <v>1313</v>
      </c>
      <c r="D110" s="142">
        <v>6</v>
      </c>
      <c r="E110" s="142">
        <v>761</v>
      </c>
      <c r="F110" s="142">
        <v>126.83333333333333</v>
      </c>
      <c r="G110" s="142">
        <v>701</v>
      </c>
      <c r="H110" s="142">
        <v>116.83333333333333</v>
      </c>
      <c r="I110" s="143">
        <v>40</v>
      </c>
      <c r="J110" s="144">
        <v>101.33333333333336</v>
      </c>
      <c r="K110" s="144">
        <v>25.5</v>
      </c>
      <c r="L110" s="144">
        <v>98.500000000000014</v>
      </c>
      <c r="M110" s="144">
        <v>18.333333333333332</v>
      </c>
      <c r="N110" s="145">
        <f t="shared" si="9"/>
        <v>0.9211563731931669</v>
      </c>
    </row>
    <row r="111" spans="1:14" ht="24.75" x14ac:dyDescent="0.25">
      <c r="A111" s="140" t="str">
        <f t="shared" si="10"/>
        <v>Bogotá</v>
      </c>
      <c r="B111" s="141" t="str">
        <f t="shared" si="11"/>
        <v>Penal con Función de Control de Garantías</v>
      </c>
      <c r="C111" s="141" t="s">
        <v>1314</v>
      </c>
      <c r="D111" s="142">
        <v>6</v>
      </c>
      <c r="E111" s="142">
        <v>827</v>
      </c>
      <c r="F111" s="142">
        <v>137.83333333333334</v>
      </c>
      <c r="G111" s="142">
        <v>827</v>
      </c>
      <c r="H111" s="142">
        <v>137.83333333333334</v>
      </c>
      <c r="I111" s="143">
        <v>0</v>
      </c>
      <c r="J111" s="144">
        <v>137.83333333333337</v>
      </c>
      <c r="K111" s="144"/>
      <c r="L111" s="144">
        <v>137.83333333333334</v>
      </c>
      <c r="M111" s="144"/>
      <c r="N111" s="145">
        <f t="shared" si="9"/>
        <v>1</v>
      </c>
    </row>
    <row r="112" spans="1:14" ht="24.75" x14ac:dyDescent="0.25">
      <c r="A112" s="140" t="str">
        <f t="shared" si="10"/>
        <v>Bogotá</v>
      </c>
      <c r="B112" s="141" t="str">
        <f t="shared" si="11"/>
        <v>Penal con Función de Control de Garantías</v>
      </c>
      <c r="C112" s="141" t="s">
        <v>1315</v>
      </c>
      <c r="D112" s="142">
        <v>6</v>
      </c>
      <c r="E112" s="142">
        <v>914</v>
      </c>
      <c r="F112" s="142">
        <v>152.33333333333334</v>
      </c>
      <c r="G112" s="142">
        <v>879</v>
      </c>
      <c r="H112" s="142">
        <v>146.5</v>
      </c>
      <c r="I112" s="143">
        <v>0</v>
      </c>
      <c r="J112" s="144">
        <v>152.33333333333334</v>
      </c>
      <c r="K112" s="144"/>
      <c r="L112" s="144">
        <v>146.5</v>
      </c>
      <c r="M112" s="144"/>
      <c r="N112" s="145">
        <f t="shared" si="9"/>
        <v>0.96170678336980309</v>
      </c>
    </row>
    <row r="113" spans="1:14" ht="24.75" x14ac:dyDescent="0.25">
      <c r="A113" s="140" t="str">
        <f t="shared" si="10"/>
        <v>Bogotá</v>
      </c>
      <c r="B113" s="141" t="str">
        <f t="shared" si="11"/>
        <v>Penal con Función de Control de Garantías</v>
      </c>
      <c r="C113" s="141" t="s">
        <v>1316</v>
      </c>
      <c r="D113" s="142">
        <v>6</v>
      </c>
      <c r="E113" s="142">
        <v>426</v>
      </c>
      <c r="F113" s="142">
        <v>71</v>
      </c>
      <c r="G113" s="142">
        <v>426</v>
      </c>
      <c r="H113" s="142">
        <v>71</v>
      </c>
      <c r="I113" s="143">
        <v>3</v>
      </c>
      <c r="J113" s="144">
        <v>71</v>
      </c>
      <c r="K113" s="144">
        <v>0</v>
      </c>
      <c r="L113" s="144">
        <v>71</v>
      </c>
      <c r="M113" s="144">
        <v>0</v>
      </c>
      <c r="N113" s="145">
        <f t="shared" si="9"/>
        <v>1</v>
      </c>
    </row>
    <row r="114" spans="1:14" ht="24.75" x14ac:dyDescent="0.25">
      <c r="A114" s="140" t="str">
        <f t="shared" si="10"/>
        <v>Bogotá</v>
      </c>
      <c r="B114" s="141" t="str">
        <f t="shared" si="11"/>
        <v>Penal con Función de Control de Garantías</v>
      </c>
      <c r="C114" s="141" t="s">
        <v>1317</v>
      </c>
      <c r="D114" s="142">
        <v>6</v>
      </c>
      <c r="E114" s="142">
        <v>701</v>
      </c>
      <c r="F114" s="142">
        <v>116.83333333333333</v>
      </c>
      <c r="G114" s="142">
        <v>695</v>
      </c>
      <c r="H114" s="142">
        <v>115.83333333333333</v>
      </c>
      <c r="I114" s="143">
        <v>7</v>
      </c>
      <c r="J114" s="144">
        <v>105</v>
      </c>
      <c r="K114" s="144">
        <v>11.833333333333334</v>
      </c>
      <c r="L114" s="144">
        <v>105</v>
      </c>
      <c r="M114" s="144">
        <v>10.833333333333334</v>
      </c>
      <c r="N114" s="145">
        <f t="shared" si="9"/>
        <v>0.99144079885877323</v>
      </c>
    </row>
    <row r="115" spans="1:14" ht="24.75" x14ac:dyDescent="0.25">
      <c r="A115" s="140" t="str">
        <f t="shared" si="10"/>
        <v>Bogotá</v>
      </c>
      <c r="B115" s="141" t="str">
        <f t="shared" si="11"/>
        <v>Penal con Función de Control de Garantías</v>
      </c>
      <c r="C115" s="141" t="s">
        <v>1318</v>
      </c>
      <c r="D115" s="142">
        <v>6</v>
      </c>
      <c r="E115" s="142">
        <v>447</v>
      </c>
      <c r="F115" s="142">
        <v>74.5</v>
      </c>
      <c r="G115" s="142">
        <v>443</v>
      </c>
      <c r="H115" s="142">
        <v>73.833333333333329</v>
      </c>
      <c r="I115" s="143">
        <v>5</v>
      </c>
      <c r="J115" s="144">
        <v>63.166666666666657</v>
      </c>
      <c r="K115" s="144">
        <v>11.333333333333332</v>
      </c>
      <c r="L115" s="144">
        <v>63.166666666666657</v>
      </c>
      <c r="M115" s="144">
        <v>10.666666666666666</v>
      </c>
      <c r="N115" s="145">
        <f t="shared" si="9"/>
        <v>0.99105145413870244</v>
      </c>
    </row>
    <row r="116" spans="1:14" x14ac:dyDescent="0.25">
      <c r="A116" s="161" t="s">
        <v>1593</v>
      </c>
      <c r="B116" s="162"/>
      <c r="C116" s="162"/>
      <c r="D116" s="163"/>
      <c r="E116" s="163"/>
      <c r="F116" s="163">
        <v>102</v>
      </c>
      <c r="G116" s="163"/>
      <c r="H116" s="163">
        <v>93</v>
      </c>
      <c r="I116" s="164"/>
      <c r="J116" s="165">
        <v>92</v>
      </c>
      <c r="K116" s="165">
        <v>11</v>
      </c>
      <c r="L116" s="165">
        <v>86</v>
      </c>
      <c r="M116" s="165">
        <v>9</v>
      </c>
      <c r="N116" s="166"/>
    </row>
    <row r="117" spans="1:14" x14ac:dyDescent="0.25">
      <c r="A117" s="146" t="s">
        <v>55</v>
      </c>
      <c r="B117" s="147"/>
      <c r="C117" s="147"/>
      <c r="D117" s="149"/>
      <c r="E117" s="149">
        <v>45349</v>
      </c>
      <c r="F117" s="149">
        <v>8020.3333333333312</v>
      </c>
      <c r="G117" s="149">
        <v>41346</v>
      </c>
      <c r="H117" s="149">
        <v>7342.3333333333303</v>
      </c>
      <c r="I117" s="150">
        <v>642</v>
      </c>
      <c r="J117" s="151">
        <v>7299.6666666666652</v>
      </c>
      <c r="K117" s="151">
        <v>720.66666666666686</v>
      </c>
      <c r="L117" s="151">
        <v>6797.4999999999991</v>
      </c>
      <c r="M117" s="151">
        <v>544.83333333333314</v>
      </c>
      <c r="N117" s="152">
        <f t="shared" si="9"/>
        <v>0.91172903481884937</v>
      </c>
    </row>
    <row r="118" spans="1:14" ht="24.75" x14ac:dyDescent="0.25">
      <c r="A118" s="138" t="s">
        <v>56</v>
      </c>
      <c r="B118" s="139" t="s">
        <v>1223</v>
      </c>
      <c r="C118" s="141" t="s">
        <v>1319</v>
      </c>
      <c r="D118" s="142">
        <v>6</v>
      </c>
      <c r="E118" s="142">
        <v>830</v>
      </c>
      <c r="F118" s="142">
        <v>138.33333333333334</v>
      </c>
      <c r="G118" s="142">
        <v>664</v>
      </c>
      <c r="H118" s="142">
        <v>110.66666666666667</v>
      </c>
      <c r="I118" s="143">
        <v>0</v>
      </c>
      <c r="J118" s="144">
        <v>104.83333333333333</v>
      </c>
      <c r="K118" s="144">
        <v>33.5</v>
      </c>
      <c r="L118" s="144">
        <v>104.83333333333333</v>
      </c>
      <c r="M118" s="144">
        <v>5.833333333333333</v>
      </c>
      <c r="N118" s="145">
        <f t="shared" si="9"/>
        <v>0.8</v>
      </c>
    </row>
    <row r="119" spans="1:14" ht="24.75" x14ac:dyDescent="0.25">
      <c r="A119" s="140" t="str">
        <f t="shared" ref="A119:A134" si="12">A118</f>
        <v>Bucaramanga</v>
      </c>
      <c r="B119" s="141" t="str">
        <f t="shared" ref="B119:B134" si="13">B118</f>
        <v>Penal con Función de Control de Garantías</v>
      </c>
      <c r="C119" s="141" t="s">
        <v>1481</v>
      </c>
      <c r="D119" s="153" t="s">
        <v>204</v>
      </c>
      <c r="E119" s="153" t="s">
        <v>204</v>
      </c>
      <c r="F119" s="153" t="s">
        <v>204</v>
      </c>
      <c r="G119" s="153" t="s">
        <v>204</v>
      </c>
      <c r="H119" s="153" t="s">
        <v>204</v>
      </c>
      <c r="I119" s="153" t="s">
        <v>204</v>
      </c>
      <c r="J119" s="153" t="s">
        <v>204</v>
      </c>
      <c r="K119" s="153" t="s">
        <v>204</v>
      </c>
      <c r="L119" s="153" t="s">
        <v>204</v>
      </c>
      <c r="M119" s="153" t="s">
        <v>204</v>
      </c>
      <c r="N119" s="153" t="s">
        <v>204</v>
      </c>
    </row>
    <row r="120" spans="1:14" ht="24.75" x14ac:dyDescent="0.25">
      <c r="A120" s="140" t="str">
        <f t="shared" si="12"/>
        <v>Bucaramanga</v>
      </c>
      <c r="B120" s="141" t="str">
        <f t="shared" si="13"/>
        <v>Penal con Función de Control de Garantías</v>
      </c>
      <c r="C120" s="141" t="s">
        <v>1320</v>
      </c>
      <c r="D120" s="142">
        <v>6</v>
      </c>
      <c r="E120" s="142">
        <v>635</v>
      </c>
      <c r="F120" s="142">
        <v>105.83333333333333</v>
      </c>
      <c r="G120" s="142">
        <v>609</v>
      </c>
      <c r="H120" s="142">
        <v>101.5</v>
      </c>
      <c r="I120" s="143">
        <v>40</v>
      </c>
      <c r="J120" s="144">
        <v>94.666666666666671</v>
      </c>
      <c r="K120" s="144">
        <v>11.166666666666664</v>
      </c>
      <c r="L120" s="144">
        <v>94.666666666666671</v>
      </c>
      <c r="M120" s="144">
        <v>6.8333333333333339</v>
      </c>
      <c r="N120" s="145">
        <f t="shared" si="9"/>
        <v>0.95905511811023625</v>
      </c>
    </row>
    <row r="121" spans="1:14" ht="24.75" x14ac:dyDescent="0.25">
      <c r="A121" s="140" t="str">
        <f t="shared" si="12"/>
        <v>Bucaramanga</v>
      </c>
      <c r="B121" s="141" t="str">
        <f t="shared" si="13"/>
        <v>Penal con Función de Control de Garantías</v>
      </c>
      <c r="C121" s="141" t="s">
        <v>1321</v>
      </c>
      <c r="D121" s="142">
        <v>6</v>
      </c>
      <c r="E121" s="142">
        <v>1070</v>
      </c>
      <c r="F121" s="142">
        <v>178.33333333333334</v>
      </c>
      <c r="G121" s="142">
        <v>1050</v>
      </c>
      <c r="H121" s="142">
        <v>175</v>
      </c>
      <c r="I121" s="143">
        <v>7</v>
      </c>
      <c r="J121" s="144">
        <v>163.83333333333334</v>
      </c>
      <c r="K121" s="144">
        <v>14.5</v>
      </c>
      <c r="L121" s="144">
        <v>163.16666666666666</v>
      </c>
      <c r="M121" s="144">
        <v>11.833333333333334</v>
      </c>
      <c r="N121" s="145">
        <f t="shared" si="9"/>
        <v>0.98130841121495327</v>
      </c>
    </row>
    <row r="122" spans="1:14" ht="24.75" x14ac:dyDescent="0.25">
      <c r="A122" s="140" t="str">
        <f t="shared" si="12"/>
        <v>Bucaramanga</v>
      </c>
      <c r="B122" s="141" t="str">
        <f t="shared" si="13"/>
        <v>Penal con Función de Control de Garantías</v>
      </c>
      <c r="C122" s="141" t="s">
        <v>1322</v>
      </c>
      <c r="D122" s="142">
        <v>6</v>
      </c>
      <c r="E122" s="142">
        <v>49</v>
      </c>
      <c r="F122" s="142">
        <v>8.1666666666666661</v>
      </c>
      <c r="G122" s="142">
        <v>35</v>
      </c>
      <c r="H122" s="142">
        <v>5.833333333333333</v>
      </c>
      <c r="I122" s="143">
        <v>0</v>
      </c>
      <c r="J122" s="144">
        <v>8.1666666666666679</v>
      </c>
      <c r="K122" s="144">
        <v>0</v>
      </c>
      <c r="L122" s="144">
        <v>5.833333333333333</v>
      </c>
      <c r="M122" s="144">
        <v>0</v>
      </c>
      <c r="N122" s="145">
        <f t="shared" si="9"/>
        <v>0.7142857142857143</v>
      </c>
    </row>
    <row r="123" spans="1:14" ht="24.75" x14ac:dyDescent="0.25">
      <c r="A123" s="140" t="str">
        <f t="shared" si="12"/>
        <v>Bucaramanga</v>
      </c>
      <c r="B123" s="141" t="str">
        <f t="shared" si="13"/>
        <v>Penal con Función de Control de Garantías</v>
      </c>
      <c r="C123" s="141" t="s">
        <v>1323</v>
      </c>
      <c r="D123" s="142">
        <v>3</v>
      </c>
      <c r="E123" s="142">
        <v>322</v>
      </c>
      <c r="F123" s="142">
        <v>107.33333333333333</v>
      </c>
      <c r="G123" s="142">
        <v>27</v>
      </c>
      <c r="H123" s="142">
        <v>9</v>
      </c>
      <c r="I123" s="143">
        <v>6</v>
      </c>
      <c r="J123" s="144">
        <v>97.666666666666657</v>
      </c>
      <c r="K123" s="144">
        <v>9.6666666666666679</v>
      </c>
      <c r="L123" s="144">
        <v>0</v>
      </c>
      <c r="M123" s="144">
        <v>9.0000000000000018</v>
      </c>
      <c r="N123" s="145">
        <f t="shared" si="9"/>
        <v>8.3850931677018639E-2</v>
      </c>
    </row>
    <row r="124" spans="1:14" ht="24.75" x14ac:dyDescent="0.25">
      <c r="A124" s="140" t="str">
        <f t="shared" si="12"/>
        <v>Bucaramanga</v>
      </c>
      <c r="B124" s="141" t="str">
        <f t="shared" si="13"/>
        <v>Penal con Función de Control de Garantías</v>
      </c>
      <c r="C124" s="141" t="s">
        <v>1324</v>
      </c>
      <c r="D124" s="142">
        <v>3.2</v>
      </c>
      <c r="E124" s="142">
        <v>380</v>
      </c>
      <c r="F124" s="142">
        <v>118.75</v>
      </c>
      <c r="G124" s="142">
        <v>368</v>
      </c>
      <c r="H124" s="142">
        <v>115</v>
      </c>
      <c r="I124" s="143">
        <v>0</v>
      </c>
      <c r="J124" s="144">
        <v>108.125</v>
      </c>
      <c r="K124" s="144">
        <v>10.625</v>
      </c>
      <c r="L124" s="144">
        <v>106.5625</v>
      </c>
      <c r="M124" s="144">
        <v>8.4375</v>
      </c>
      <c r="N124" s="145">
        <f t="shared" si="9"/>
        <v>0.96842105263157896</v>
      </c>
    </row>
    <row r="125" spans="1:14" ht="24.75" x14ac:dyDescent="0.25">
      <c r="A125" s="140" t="str">
        <f t="shared" si="12"/>
        <v>Bucaramanga</v>
      </c>
      <c r="B125" s="141" t="str">
        <f t="shared" si="13"/>
        <v>Penal con Función de Control de Garantías</v>
      </c>
      <c r="C125" s="141" t="s">
        <v>1325</v>
      </c>
      <c r="D125" s="142">
        <v>6</v>
      </c>
      <c r="E125" s="142">
        <v>555</v>
      </c>
      <c r="F125" s="142">
        <v>92.5</v>
      </c>
      <c r="G125" s="142">
        <v>535</v>
      </c>
      <c r="H125" s="142">
        <v>89.166666666666671</v>
      </c>
      <c r="I125" s="143">
        <v>0</v>
      </c>
      <c r="J125" s="144">
        <v>78.8333333333333</v>
      </c>
      <c r="K125" s="144">
        <v>13.666666666666668</v>
      </c>
      <c r="L125" s="144">
        <v>78.8333333333333</v>
      </c>
      <c r="M125" s="144">
        <v>10.333333333333332</v>
      </c>
      <c r="N125" s="145">
        <f t="shared" si="9"/>
        <v>0.963963963963964</v>
      </c>
    </row>
    <row r="126" spans="1:14" ht="24.75" x14ac:dyDescent="0.25">
      <c r="A126" s="140" t="str">
        <f t="shared" si="12"/>
        <v>Bucaramanga</v>
      </c>
      <c r="B126" s="141" t="str">
        <f t="shared" si="13"/>
        <v>Penal con Función de Control de Garantías</v>
      </c>
      <c r="C126" s="141" t="s">
        <v>1326</v>
      </c>
      <c r="D126" s="142">
        <v>6</v>
      </c>
      <c r="E126" s="142">
        <v>609</v>
      </c>
      <c r="F126" s="142">
        <v>101.5</v>
      </c>
      <c r="G126" s="142">
        <v>627</v>
      </c>
      <c r="H126" s="142">
        <v>104.5</v>
      </c>
      <c r="I126" s="143">
        <v>0</v>
      </c>
      <c r="J126" s="144">
        <v>92.666666666666657</v>
      </c>
      <c r="K126" s="144">
        <v>8.8333333333333321</v>
      </c>
      <c r="L126" s="144">
        <v>93.5</v>
      </c>
      <c r="M126" s="144">
        <v>10.999999999999998</v>
      </c>
      <c r="N126" s="145">
        <f t="shared" si="9"/>
        <v>1.0295566502463054</v>
      </c>
    </row>
    <row r="127" spans="1:14" ht="24.75" x14ac:dyDescent="0.25">
      <c r="A127" s="140" t="str">
        <f t="shared" si="12"/>
        <v>Bucaramanga</v>
      </c>
      <c r="B127" s="141" t="str">
        <f t="shared" si="13"/>
        <v>Penal con Función de Control de Garantías</v>
      </c>
      <c r="C127" s="141" t="s">
        <v>1327</v>
      </c>
      <c r="D127" s="142">
        <v>6</v>
      </c>
      <c r="E127" s="142">
        <v>603</v>
      </c>
      <c r="F127" s="142">
        <v>100.5</v>
      </c>
      <c r="G127" s="142">
        <v>580</v>
      </c>
      <c r="H127" s="142">
        <v>96.666666666666671</v>
      </c>
      <c r="I127" s="143">
        <v>16</v>
      </c>
      <c r="J127" s="144">
        <v>86.333333333333357</v>
      </c>
      <c r="K127" s="144">
        <v>14.166666666666666</v>
      </c>
      <c r="L127" s="144">
        <v>86.333333333333357</v>
      </c>
      <c r="M127" s="144">
        <v>10.333333333333334</v>
      </c>
      <c r="N127" s="145">
        <f t="shared" si="9"/>
        <v>0.96185737976782748</v>
      </c>
    </row>
    <row r="128" spans="1:14" ht="24.75" x14ac:dyDescent="0.25">
      <c r="A128" s="140" t="str">
        <f t="shared" si="12"/>
        <v>Bucaramanga</v>
      </c>
      <c r="B128" s="141" t="str">
        <f t="shared" si="13"/>
        <v>Penal con Función de Control de Garantías</v>
      </c>
      <c r="C128" s="141" t="s">
        <v>1328</v>
      </c>
      <c r="D128" s="142">
        <v>6</v>
      </c>
      <c r="E128" s="142">
        <v>436</v>
      </c>
      <c r="F128" s="142">
        <v>72.666666666666671</v>
      </c>
      <c r="G128" s="142">
        <v>375</v>
      </c>
      <c r="H128" s="142">
        <v>62.5</v>
      </c>
      <c r="I128" s="143">
        <v>7</v>
      </c>
      <c r="J128" s="144">
        <v>57.833333333333321</v>
      </c>
      <c r="K128" s="144">
        <v>14.833333333333334</v>
      </c>
      <c r="L128" s="144">
        <v>48.333333333333329</v>
      </c>
      <c r="M128" s="144">
        <v>14.166666666666666</v>
      </c>
      <c r="N128" s="145">
        <f t="shared" si="9"/>
        <v>0.86009174311926606</v>
      </c>
    </row>
    <row r="129" spans="1:14" ht="24.75" x14ac:dyDescent="0.25">
      <c r="A129" s="140" t="str">
        <f t="shared" si="12"/>
        <v>Bucaramanga</v>
      </c>
      <c r="B129" s="141" t="str">
        <f t="shared" si="13"/>
        <v>Penal con Función de Control de Garantías</v>
      </c>
      <c r="C129" s="141" t="s">
        <v>1329</v>
      </c>
      <c r="D129" s="142">
        <v>3</v>
      </c>
      <c r="E129" s="142">
        <v>238</v>
      </c>
      <c r="F129" s="142">
        <v>79.333333333333329</v>
      </c>
      <c r="G129" s="142">
        <v>238</v>
      </c>
      <c r="H129" s="142">
        <v>79.333333333333329</v>
      </c>
      <c r="I129" s="143">
        <v>0</v>
      </c>
      <c r="J129" s="144">
        <v>79.333333333333343</v>
      </c>
      <c r="K129" s="144"/>
      <c r="L129" s="144">
        <v>79.333333333333343</v>
      </c>
      <c r="M129" s="144"/>
      <c r="N129" s="145">
        <f t="shared" si="9"/>
        <v>1</v>
      </c>
    </row>
    <row r="130" spans="1:14" ht="24.75" x14ac:dyDescent="0.25">
      <c r="A130" s="140" t="str">
        <f t="shared" si="12"/>
        <v>Bucaramanga</v>
      </c>
      <c r="B130" s="141" t="str">
        <f t="shared" si="13"/>
        <v>Penal con Función de Control de Garantías</v>
      </c>
      <c r="C130" s="141" t="s">
        <v>1330</v>
      </c>
      <c r="D130" s="142">
        <v>6</v>
      </c>
      <c r="E130" s="142">
        <v>744</v>
      </c>
      <c r="F130" s="142">
        <v>124</v>
      </c>
      <c r="G130" s="142">
        <v>43</v>
      </c>
      <c r="H130" s="142">
        <v>7.166666666666667</v>
      </c>
      <c r="I130" s="143">
        <v>5</v>
      </c>
      <c r="J130" s="144">
        <v>109.33333333333334</v>
      </c>
      <c r="K130" s="144">
        <v>14.666666666666668</v>
      </c>
      <c r="L130" s="144">
        <v>0</v>
      </c>
      <c r="M130" s="144">
        <v>7.166666666666667</v>
      </c>
      <c r="N130" s="145">
        <f t="shared" si="9"/>
        <v>5.779569892473118E-2</v>
      </c>
    </row>
    <row r="131" spans="1:14" ht="24.75" x14ac:dyDescent="0.25">
      <c r="A131" s="140" t="str">
        <f t="shared" si="12"/>
        <v>Bucaramanga</v>
      </c>
      <c r="B131" s="141" t="str">
        <f t="shared" si="13"/>
        <v>Penal con Función de Control de Garantías</v>
      </c>
      <c r="C131" s="141" t="s">
        <v>1331</v>
      </c>
      <c r="D131" s="142">
        <v>6</v>
      </c>
      <c r="E131" s="142">
        <v>815</v>
      </c>
      <c r="F131" s="142">
        <v>135.83333333333334</v>
      </c>
      <c r="G131" s="142">
        <v>796</v>
      </c>
      <c r="H131" s="142">
        <v>132.66666666666666</v>
      </c>
      <c r="I131" s="143">
        <v>0</v>
      </c>
      <c r="J131" s="144">
        <v>124.83333333333334</v>
      </c>
      <c r="K131" s="144">
        <v>11</v>
      </c>
      <c r="L131" s="144">
        <v>126.33333333333333</v>
      </c>
      <c r="M131" s="144">
        <v>6.3333333333333321</v>
      </c>
      <c r="N131" s="145">
        <f t="shared" si="9"/>
        <v>0.9766871165644172</v>
      </c>
    </row>
    <row r="132" spans="1:14" ht="24.75" x14ac:dyDescent="0.25">
      <c r="A132" s="140" t="str">
        <f t="shared" si="12"/>
        <v>Bucaramanga</v>
      </c>
      <c r="B132" s="141" t="str">
        <f t="shared" si="13"/>
        <v>Penal con Función de Control de Garantías</v>
      </c>
      <c r="C132" s="141" t="s">
        <v>1332</v>
      </c>
      <c r="D132" s="142">
        <v>6</v>
      </c>
      <c r="E132" s="142">
        <v>858</v>
      </c>
      <c r="F132" s="142">
        <v>143</v>
      </c>
      <c r="G132" s="142">
        <v>799</v>
      </c>
      <c r="H132" s="142">
        <v>133.16666666666666</v>
      </c>
      <c r="I132" s="143">
        <v>0</v>
      </c>
      <c r="J132" s="144">
        <v>129.83333333333331</v>
      </c>
      <c r="K132" s="144">
        <v>13.166666666666668</v>
      </c>
      <c r="L132" s="144">
        <v>125.5</v>
      </c>
      <c r="M132" s="144">
        <v>7.6666666666666661</v>
      </c>
      <c r="N132" s="145">
        <f t="shared" si="9"/>
        <v>0.93123543123543129</v>
      </c>
    </row>
    <row r="133" spans="1:14" ht="24.75" x14ac:dyDescent="0.25">
      <c r="A133" s="140" t="str">
        <f t="shared" si="12"/>
        <v>Bucaramanga</v>
      </c>
      <c r="B133" s="141" t="str">
        <f t="shared" si="13"/>
        <v>Penal con Función de Control de Garantías</v>
      </c>
      <c r="C133" s="141" t="s">
        <v>1333</v>
      </c>
      <c r="D133" s="142">
        <v>6</v>
      </c>
      <c r="E133" s="142">
        <v>616</v>
      </c>
      <c r="F133" s="142">
        <v>102.66666666666667</v>
      </c>
      <c r="G133" s="142">
        <v>616</v>
      </c>
      <c r="H133" s="142">
        <v>102.66666666666667</v>
      </c>
      <c r="I133" s="143">
        <v>0</v>
      </c>
      <c r="J133" s="144">
        <v>102.66666666666669</v>
      </c>
      <c r="K133" s="144"/>
      <c r="L133" s="144">
        <v>102.66666666666669</v>
      </c>
      <c r="M133" s="144"/>
      <c r="N133" s="145">
        <f t="shared" si="9"/>
        <v>1</v>
      </c>
    </row>
    <row r="134" spans="1:14" ht="24.75" x14ac:dyDescent="0.25">
      <c r="A134" s="140" t="str">
        <f t="shared" si="12"/>
        <v>Bucaramanga</v>
      </c>
      <c r="B134" s="141" t="str">
        <f t="shared" si="13"/>
        <v>Penal con Función de Control de Garantías</v>
      </c>
      <c r="C134" s="141" t="s">
        <v>1334</v>
      </c>
      <c r="D134" s="142">
        <v>6</v>
      </c>
      <c r="E134" s="142">
        <v>571</v>
      </c>
      <c r="F134" s="142">
        <v>95.166666666666671</v>
      </c>
      <c r="G134" s="142">
        <v>566</v>
      </c>
      <c r="H134" s="142">
        <v>94.333333333333329</v>
      </c>
      <c r="I134" s="143">
        <v>0</v>
      </c>
      <c r="J134" s="144">
        <v>95.166666666666671</v>
      </c>
      <c r="K134" s="144"/>
      <c r="L134" s="144">
        <v>94.333333333333329</v>
      </c>
      <c r="M134" s="144"/>
      <c r="N134" s="145">
        <f t="shared" si="9"/>
        <v>0.99124343257443082</v>
      </c>
    </row>
    <row r="135" spans="1:14" x14ac:dyDescent="0.25">
      <c r="A135" s="161" t="s">
        <v>1593</v>
      </c>
      <c r="B135" s="162"/>
      <c r="C135" s="162"/>
      <c r="D135" s="163"/>
      <c r="E135" s="163"/>
      <c r="F135" s="163">
        <v>106</v>
      </c>
      <c r="G135" s="163"/>
      <c r="H135" s="163">
        <v>89</v>
      </c>
      <c r="I135" s="164"/>
      <c r="J135" s="165">
        <v>96</v>
      </c>
      <c r="K135" s="165">
        <v>13</v>
      </c>
      <c r="L135" s="165">
        <v>82</v>
      </c>
      <c r="M135" s="165">
        <v>8</v>
      </c>
      <c r="N135" s="166"/>
    </row>
    <row r="136" spans="1:14" x14ac:dyDescent="0.25">
      <c r="A136" s="146" t="s">
        <v>63</v>
      </c>
      <c r="B136" s="147"/>
      <c r="C136" s="147"/>
      <c r="D136" s="149"/>
      <c r="E136" s="149">
        <v>9331</v>
      </c>
      <c r="F136" s="149">
        <v>1703.9166666666667</v>
      </c>
      <c r="G136" s="149">
        <v>7928</v>
      </c>
      <c r="H136" s="149">
        <v>1419.1666666666667</v>
      </c>
      <c r="I136" s="150">
        <v>81</v>
      </c>
      <c r="J136" s="151">
        <v>1534.125</v>
      </c>
      <c r="K136" s="151">
        <v>169.79166666666666</v>
      </c>
      <c r="L136" s="151">
        <v>1310.2291666666667</v>
      </c>
      <c r="M136" s="151">
        <v>108.9375</v>
      </c>
      <c r="N136" s="152">
        <f t="shared" si="9"/>
        <v>0.84964098167398994</v>
      </c>
    </row>
    <row r="137" spans="1:14" ht="24.75" x14ac:dyDescent="0.25">
      <c r="A137" s="138" t="s">
        <v>64</v>
      </c>
      <c r="B137" s="139" t="s">
        <v>1223</v>
      </c>
      <c r="C137" s="141" t="s">
        <v>1482</v>
      </c>
      <c r="D137" s="153" t="s">
        <v>204</v>
      </c>
      <c r="E137" s="153" t="s">
        <v>204</v>
      </c>
      <c r="F137" s="153" t="s">
        <v>204</v>
      </c>
      <c r="G137" s="153" t="s">
        <v>204</v>
      </c>
      <c r="H137" s="153" t="s">
        <v>204</v>
      </c>
      <c r="I137" s="153" t="s">
        <v>204</v>
      </c>
      <c r="J137" s="153" t="s">
        <v>204</v>
      </c>
      <c r="K137" s="153" t="s">
        <v>204</v>
      </c>
      <c r="L137" s="153" t="s">
        <v>204</v>
      </c>
      <c r="M137" s="153" t="s">
        <v>204</v>
      </c>
      <c r="N137" s="153" t="s">
        <v>204</v>
      </c>
    </row>
    <row r="138" spans="1:14" ht="24.75" x14ac:dyDescent="0.25">
      <c r="A138" s="138" t="s">
        <v>64</v>
      </c>
      <c r="B138" s="139" t="s">
        <v>1223</v>
      </c>
      <c r="C138" s="141" t="s">
        <v>1335</v>
      </c>
      <c r="D138" s="142">
        <v>6</v>
      </c>
      <c r="E138" s="142">
        <v>275</v>
      </c>
      <c r="F138" s="142">
        <v>45.833333333333336</v>
      </c>
      <c r="G138" s="142">
        <v>277</v>
      </c>
      <c r="H138" s="142">
        <v>46.166666666666664</v>
      </c>
      <c r="I138" s="143">
        <v>4</v>
      </c>
      <c r="J138" s="144">
        <v>39.833333333333343</v>
      </c>
      <c r="K138" s="144">
        <v>6</v>
      </c>
      <c r="L138" s="144">
        <v>41.666666666666671</v>
      </c>
      <c r="M138" s="144">
        <v>4.5</v>
      </c>
      <c r="N138" s="145">
        <f t="shared" si="9"/>
        <v>1.0072727272727273</v>
      </c>
    </row>
    <row r="139" spans="1:14" ht="24.75" x14ac:dyDescent="0.25">
      <c r="A139" s="140" t="str">
        <f t="shared" ref="A139:A159" si="14">A138</f>
        <v>Buga</v>
      </c>
      <c r="B139" s="141" t="str">
        <f t="shared" ref="B139:B159" si="15">B138</f>
        <v>Penal con Función de Control de Garantías</v>
      </c>
      <c r="C139" s="141" t="s">
        <v>1336</v>
      </c>
      <c r="D139" s="142">
        <v>6</v>
      </c>
      <c r="E139" s="142">
        <v>301</v>
      </c>
      <c r="F139" s="142">
        <v>50.166666666666664</v>
      </c>
      <c r="G139" s="142">
        <v>288</v>
      </c>
      <c r="H139" s="142">
        <v>48</v>
      </c>
      <c r="I139" s="143">
        <v>3</v>
      </c>
      <c r="J139" s="144">
        <v>43.833333333333336</v>
      </c>
      <c r="K139" s="144">
        <v>6.333333333333333</v>
      </c>
      <c r="L139" s="144">
        <v>43.833333333333336</v>
      </c>
      <c r="M139" s="144">
        <v>4.166666666666667</v>
      </c>
      <c r="N139" s="145">
        <f t="shared" si="9"/>
        <v>0.95681063122923593</v>
      </c>
    </row>
    <row r="140" spans="1:14" ht="24.75" x14ac:dyDescent="0.25">
      <c r="A140" s="140" t="str">
        <f t="shared" si="14"/>
        <v>Buga</v>
      </c>
      <c r="B140" s="141" t="str">
        <f t="shared" si="15"/>
        <v>Penal con Función de Control de Garantías</v>
      </c>
      <c r="C140" s="141" t="s">
        <v>1337</v>
      </c>
      <c r="D140" s="142">
        <v>6</v>
      </c>
      <c r="E140" s="142">
        <v>344</v>
      </c>
      <c r="F140" s="142">
        <v>57.333333333333336</v>
      </c>
      <c r="G140" s="142">
        <v>277</v>
      </c>
      <c r="H140" s="142">
        <v>46.166666666666664</v>
      </c>
      <c r="I140" s="143">
        <v>4</v>
      </c>
      <c r="J140" s="144">
        <v>51.166666666666664</v>
      </c>
      <c r="K140" s="144">
        <v>6.166666666666667</v>
      </c>
      <c r="L140" s="144">
        <v>40.666666666666657</v>
      </c>
      <c r="M140" s="144">
        <v>5.5000000000000009</v>
      </c>
      <c r="N140" s="145">
        <f t="shared" si="9"/>
        <v>0.80523255813953487</v>
      </c>
    </row>
    <row r="141" spans="1:14" ht="24.75" x14ac:dyDescent="0.25">
      <c r="A141" s="140" t="str">
        <f t="shared" si="14"/>
        <v>Buga</v>
      </c>
      <c r="B141" s="141" t="str">
        <f t="shared" si="15"/>
        <v>Penal con Función de Control de Garantías</v>
      </c>
      <c r="C141" s="141" t="s">
        <v>1338</v>
      </c>
      <c r="D141" s="142">
        <v>6</v>
      </c>
      <c r="E141" s="142">
        <v>439</v>
      </c>
      <c r="F141" s="142">
        <v>73.166666666666671</v>
      </c>
      <c r="G141" s="142">
        <v>432</v>
      </c>
      <c r="H141" s="142">
        <v>72</v>
      </c>
      <c r="I141" s="143">
        <v>2</v>
      </c>
      <c r="J141" s="144">
        <v>67.833333333333329</v>
      </c>
      <c r="K141" s="144">
        <v>5.333333333333333</v>
      </c>
      <c r="L141" s="144">
        <v>67.333333333333329</v>
      </c>
      <c r="M141" s="144">
        <v>4.6666666666666661</v>
      </c>
      <c r="N141" s="145">
        <f t="shared" si="9"/>
        <v>0.98405466970387245</v>
      </c>
    </row>
    <row r="142" spans="1:14" ht="24.75" x14ac:dyDescent="0.25">
      <c r="A142" s="140" t="str">
        <f t="shared" si="14"/>
        <v>Buga</v>
      </c>
      <c r="B142" s="141" t="str">
        <f t="shared" si="15"/>
        <v>Penal con Función de Control de Garantías</v>
      </c>
      <c r="C142" s="141" t="s">
        <v>1339</v>
      </c>
      <c r="D142" s="142">
        <v>3</v>
      </c>
      <c r="E142" s="142">
        <v>397</v>
      </c>
      <c r="F142" s="142">
        <v>132.33333333333334</v>
      </c>
      <c r="G142" s="142">
        <v>396</v>
      </c>
      <c r="H142" s="142">
        <v>132</v>
      </c>
      <c r="I142" s="143">
        <v>6</v>
      </c>
      <c r="J142" s="144">
        <v>126.66666666666666</v>
      </c>
      <c r="K142" s="144">
        <v>5.6666666666666661</v>
      </c>
      <c r="L142" s="144">
        <v>126.33333333333333</v>
      </c>
      <c r="M142" s="144">
        <v>5.666666666666667</v>
      </c>
      <c r="N142" s="145">
        <f t="shared" si="9"/>
        <v>0.9974811083123426</v>
      </c>
    </row>
    <row r="143" spans="1:14" ht="24.75" x14ac:dyDescent="0.25">
      <c r="A143" s="140" t="str">
        <f t="shared" si="14"/>
        <v>Buga</v>
      </c>
      <c r="B143" s="141" t="str">
        <f t="shared" si="15"/>
        <v>Penal con Función de Control de Garantías</v>
      </c>
      <c r="C143" s="141" t="s">
        <v>1340</v>
      </c>
      <c r="D143" s="142">
        <v>6</v>
      </c>
      <c r="E143" s="142">
        <v>591</v>
      </c>
      <c r="F143" s="142">
        <v>98.5</v>
      </c>
      <c r="G143" s="142">
        <v>586</v>
      </c>
      <c r="H143" s="142">
        <v>97.666666666666671</v>
      </c>
      <c r="I143" s="143">
        <v>0</v>
      </c>
      <c r="J143" s="144">
        <v>89.666666666666686</v>
      </c>
      <c r="K143" s="144">
        <v>8.8333333333333321</v>
      </c>
      <c r="L143" s="144">
        <v>88.833333333333357</v>
      </c>
      <c r="M143" s="144">
        <v>8.8333333333333339</v>
      </c>
      <c r="N143" s="145">
        <f t="shared" si="9"/>
        <v>0.99153976311336722</v>
      </c>
    </row>
    <row r="144" spans="1:14" ht="24.75" x14ac:dyDescent="0.25">
      <c r="A144" s="140" t="str">
        <f t="shared" si="14"/>
        <v>Buga</v>
      </c>
      <c r="B144" s="141" t="str">
        <f t="shared" si="15"/>
        <v>Penal con Función de Control de Garantías</v>
      </c>
      <c r="C144" s="141" t="s">
        <v>1341</v>
      </c>
      <c r="D144" s="142">
        <v>6</v>
      </c>
      <c r="E144" s="142">
        <v>452</v>
      </c>
      <c r="F144" s="142">
        <v>75.333333333333329</v>
      </c>
      <c r="G144" s="142">
        <v>447</v>
      </c>
      <c r="H144" s="142">
        <v>74.5</v>
      </c>
      <c r="I144" s="143">
        <v>6</v>
      </c>
      <c r="J144" s="144">
        <v>63.833333333333343</v>
      </c>
      <c r="K144" s="144">
        <v>11.499999999999998</v>
      </c>
      <c r="L144" s="144">
        <v>64.333333333333343</v>
      </c>
      <c r="M144" s="144">
        <v>10.166666666666666</v>
      </c>
      <c r="N144" s="145">
        <f t="shared" si="9"/>
        <v>0.98893805309734517</v>
      </c>
    </row>
    <row r="145" spans="1:14" ht="24.75" x14ac:dyDescent="0.25">
      <c r="A145" s="140" t="str">
        <f t="shared" si="14"/>
        <v>Buga</v>
      </c>
      <c r="B145" s="141" t="str">
        <f t="shared" si="15"/>
        <v>Penal con Función de Control de Garantías</v>
      </c>
      <c r="C145" s="141" t="s">
        <v>1342</v>
      </c>
      <c r="D145" s="142">
        <v>6</v>
      </c>
      <c r="E145" s="142">
        <v>380</v>
      </c>
      <c r="F145" s="142">
        <v>63.333333333333336</v>
      </c>
      <c r="G145" s="142">
        <v>372</v>
      </c>
      <c r="H145" s="142">
        <v>62</v>
      </c>
      <c r="I145" s="143">
        <v>0</v>
      </c>
      <c r="J145" s="144">
        <v>63.333333333333336</v>
      </c>
      <c r="K145" s="144"/>
      <c r="L145" s="144">
        <v>62</v>
      </c>
      <c r="M145" s="144"/>
      <c r="N145" s="145">
        <f t="shared" si="9"/>
        <v>0.97894736842105268</v>
      </c>
    </row>
    <row r="146" spans="1:14" ht="24.75" x14ac:dyDescent="0.25">
      <c r="A146" s="140" t="str">
        <f t="shared" si="14"/>
        <v>Buga</v>
      </c>
      <c r="B146" s="141" t="str">
        <f t="shared" si="15"/>
        <v>Penal con Función de Control de Garantías</v>
      </c>
      <c r="C146" s="141" t="s">
        <v>1343</v>
      </c>
      <c r="D146" s="142">
        <v>6</v>
      </c>
      <c r="E146" s="142">
        <v>616</v>
      </c>
      <c r="F146" s="142">
        <v>102.66666666666667</v>
      </c>
      <c r="G146" s="142">
        <v>610</v>
      </c>
      <c r="H146" s="142">
        <v>101.66666666666667</v>
      </c>
      <c r="I146" s="143">
        <v>8</v>
      </c>
      <c r="J146" s="144">
        <v>80</v>
      </c>
      <c r="K146" s="144">
        <v>22.666666666666664</v>
      </c>
      <c r="L146" s="144">
        <v>79.333333333333329</v>
      </c>
      <c r="M146" s="144">
        <v>22.333333333333336</v>
      </c>
      <c r="N146" s="145">
        <f t="shared" si="9"/>
        <v>0.99025974025974028</v>
      </c>
    </row>
    <row r="147" spans="1:14" ht="24.75" x14ac:dyDescent="0.25">
      <c r="A147" s="140" t="str">
        <f t="shared" si="14"/>
        <v>Buga</v>
      </c>
      <c r="B147" s="141" t="str">
        <f t="shared" si="15"/>
        <v>Penal con Función de Control de Garantías</v>
      </c>
      <c r="C147" s="141" t="s">
        <v>1344</v>
      </c>
      <c r="D147" s="142">
        <v>3</v>
      </c>
      <c r="E147" s="142">
        <v>271</v>
      </c>
      <c r="F147" s="142">
        <v>90.333333333333329</v>
      </c>
      <c r="G147" s="142">
        <v>264</v>
      </c>
      <c r="H147" s="142">
        <v>88</v>
      </c>
      <c r="I147" s="143">
        <v>87</v>
      </c>
      <c r="J147" s="144">
        <v>66.666666666666686</v>
      </c>
      <c r="K147" s="144">
        <v>23.666666666666668</v>
      </c>
      <c r="L147" s="144">
        <v>67.000000000000028</v>
      </c>
      <c r="M147" s="144">
        <v>21.000000000000004</v>
      </c>
      <c r="N147" s="145">
        <f t="shared" si="9"/>
        <v>0.97416974169741699</v>
      </c>
    </row>
    <row r="148" spans="1:14" ht="24.75" x14ac:dyDescent="0.25">
      <c r="A148" s="140" t="str">
        <f t="shared" si="14"/>
        <v>Buga</v>
      </c>
      <c r="B148" s="141" t="str">
        <f t="shared" si="15"/>
        <v>Penal con Función de Control de Garantías</v>
      </c>
      <c r="C148" s="141" t="s">
        <v>1345</v>
      </c>
      <c r="D148" s="142">
        <v>6</v>
      </c>
      <c r="E148" s="142">
        <v>611</v>
      </c>
      <c r="F148" s="142">
        <v>101.83333333333333</v>
      </c>
      <c r="G148" s="142">
        <v>592</v>
      </c>
      <c r="H148" s="142">
        <v>98.666666666666671</v>
      </c>
      <c r="I148" s="143">
        <v>10</v>
      </c>
      <c r="J148" s="144">
        <v>78.666666666666657</v>
      </c>
      <c r="K148" s="144">
        <v>23.166666666666668</v>
      </c>
      <c r="L148" s="144">
        <v>78.166666666666643</v>
      </c>
      <c r="M148" s="144">
        <v>20.500000000000004</v>
      </c>
      <c r="N148" s="145">
        <f t="shared" si="9"/>
        <v>0.96890343698854342</v>
      </c>
    </row>
    <row r="149" spans="1:14" ht="24.75" x14ac:dyDescent="0.25">
      <c r="A149" s="140" t="str">
        <f t="shared" si="14"/>
        <v>Buga</v>
      </c>
      <c r="B149" s="141" t="str">
        <f t="shared" si="15"/>
        <v>Penal con Función de Control de Garantías</v>
      </c>
      <c r="C149" s="141" t="s">
        <v>1346</v>
      </c>
      <c r="D149" s="142">
        <v>6</v>
      </c>
      <c r="E149" s="142">
        <v>653</v>
      </c>
      <c r="F149" s="142">
        <v>108.83333333333333</v>
      </c>
      <c r="G149" s="142">
        <v>646</v>
      </c>
      <c r="H149" s="142">
        <v>107.66666666666667</v>
      </c>
      <c r="I149" s="143">
        <v>7</v>
      </c>
      <c r="J149" s="144">
        <v>94.500000000000014</v>
      </c>
      <c r="K149" s="144">
        <v>14.333333333333334</v>
      </c>
      <c r="L149" s="144">
        <v>94.333333333333343</v>
      </c>
      <c r="M149" s="144">
        <v>13.333333333333332</v>
      </c>
      <c r="N149" s="145">
        <f t="shared" si="9"/>
        <v>0.98928024502297085</v>
      </c>
    </row>
    <row r="150" spans="1:14" ht="24.75" x14ac:dyDescent="0.25">
      <c r="A150" s="140" t="str">
        <f t="shared" si="14"/>
        <v>Buga</v>
      </c>
      <c r="B150" s="141" t="str">
        <f t="shared" si="15"/>
        <v>Penal con Función de Control de Garantías</v>
      </c>
      <c r="C150" s="141" t="s">
        <v>1347</v>
      </c>
      <c r="D150" s="142">
        <v>6</v>
      </c>
      <c r="E150" s="142">
        <v>651</v>
      </c>
      <c r="F150" s="142">
        <v>108.5</v>
      </c>
      <c r="G150" s="142">
        <v>619</v>
      </c>
      <c r="H150" s="142">
        <v>103.16666666666667</v>
      </c>
      <c r="I150" s="143">
        <v>10</v>
      </c>
      <c r="J150" s="144">
        <v>92.5</v>
      </c>
      <c r="K150" s="144">
        <v>16</v>
      </c>
      <c r="L150" s="144">
        <v>92.500000000000014</v>
      </c>
      <c r="M150" s="144">
        <v>10.666666666666666</v>
      </c>
      <c r="N150" s="145">
        <f t="shared" si="9"/>
        <v>0.95084485407066055</v>
      </c>
    </row>
    <row r="151" spans="1:14" ht="24.75" x14ac:dyDescent="0.25">
      <c r="A151" s="140" t="str">
        <f t="shared" si="14"/>
        <v>Buga</v>
      </c>
      <c r="B151" s="141" t="str">
        <f t="shared" si="15"/>
        <v>Penal con Función de Control de Garantías</v>
      </c>
      <c r="C151" s="141" t="s">
        <v>1348</v>
      </c>
      <c r="D151" s="142">
        <v>6</v>
      </c>
      <c r="E151" s="142">
        <v>621</v>
      </c>
      <c r="F151" s="142">
        <v>103.5</v>
      </c>
      <c r="G151" s="142">
        <v>582</v>
      </c>
      <c r="H151" s="142">
        <v>97</v>
      </c>
      <c r="I151" s="143">
        <v>19</v>
      </c>
      <c r="J151" s="144">
        <v>70.666666666666671</v>
      </c>
      <c r="K151" s="144">
        <v>32.833333333333329</v>
      </c>
      <c r="L151" s="144">
        <v>70.666666666666671</v>
      </c>
      <c r="M151" s="144">
        <v>26.333333333333336</v>
      </c>
      <c r="N151" s="145">
        <f t="shared" ref="N151:N221" si="16">+G151/E151</f>
        <v>0.9371980676328503</v>
      </c>
    </row>
    <row r="152" spans="1:14" ht="24.75" x14ac:dyDescent="0.25">
      <c r="A152" s="140" t="str">
        <f t="shared" si="14"/>
        <v>Buga</v>
      </c>
      <c r="B152" s="141" t="str">
        <f t="shared" si="15"/>
        <v>Penal con Función de Control de Garantías</v>
      </c>
      <c r="C152" s="141" t="s">
        <v>1349</v>
      </c>
      <c r="D152" s="142">
        <v>6</v>
      </c>
      <c r="E152" s="142">
        <v>778</v>
      </c>
      <c r="F152" s="142">
        <v>129.66666666666666</v>
      </c>
      <c r="G152" s="142">
        <v>60</v>
      </c>
      <c r="H152" s="142">
        <v>10</v>
      </c>
      <c r="I152" s="143">
        <v>7</v>
      </c>
      <c r="J152" s="144">
        <v>113.5</v>
      </c>
      <c r="K152" s="144">
        <v>16.166666666666668</v>
      </c>
      <c r="L152" s="144">
        <v>0.5</v>
      </c>
      <c r="M152" s="144">
        <v>9.5</v>
      </c>
      <c r="N152" s="145">
        <f t="shared" si="16"/>
        <v>7.7120822622107968E-2</v>
      </c>
    </row>
    <row r="153" spans="1:14" ht="24.75" x14ac:dyDescent="0.25">
      <c r="A153" s="140" t="str">
        <f t="shared" si="14"/>
        <v>Buga</v>
      </c>
      <c r="B153" s="141" t="str">
        <f t="shared" si="15"/>
        <v>Penal con Función de Control de Garantías</v>
      </c>
      <c r="C153" s="141" t="s">
        <v>1350</v>
      </c>
      <c r="D153" s="142">
        <v>6</v>
      </c>
      <c r="E153" s="142">
        <v>702</v>
      </c>
      <c r="F153" s="142">
        <v>117</v>
      </c>
      <c r="G153" s="142">
        <v>415</v>
      </c>
      <c r="H153" s="142">
        <v>69.166666666666671</v>
      </c>
      <c r="I153" s="143">
        <v>33</v>
      </c>
      <c r="J153" s="144">
        <v>84.833333333333343</v>
      </c>
      <c r="K153" s="144">
        <v>32.166666666666671</v>
      </c>
      <c r="L153" s="144">
        <v>38.666666666666664</v>
      </c>
      <c r="M153" s="144">
        <v>30.5</v>
      </c>
      <c r="N153" s="145">
        <f t="shared" si="16"/>
        <v>0.59116809116809121</v>
      </c>
    </row>
    <row r="154" spans="1:14" ht="24.75" x14ac:dyDescent="0.25">
      <c r="A154" s="140" t="str">
        <f t="shared" si="14"/>
        <v>Buga</v>
      </c>
      <c r="B154" s="141" t="str">
        <f t="shared" si="15"/>
        <v>Penal con Función de Control de Garantías</v>
      </c>
      <c r="C154" s="141" t="s">
        <v>1351</v>
      </c>
      <c r="D154" s="142">
        <v>6</v>
      </c>
      <c r="E154" s="142">
        <v>356</v>
      </c>
      <c r="F154" s="142">
        <v>59.333333333333336</v>
      </c>
      <c r="G154" s="142">
        <v>359</v>
      </c>
      <c r="H154" s="142">
        <v>59.833333333333336</v>
      </c>
      <c r="I154" s="143">
        <v>1</v>
      </c>
      <c r="J154" s="144">
        <v>52.333333333333321</v>
      </c>
      <c r="K154" s="144">
        <v>7</v>
      </c>
      <c r="L154" s="144">
        <v>53.333333333333321</v>
      </c>
      <c r="M154" s="144">
        <v>6.5</v>
      </c>
      <c r="N154" s="145">
        <f t="shared" si="16"/>
        <v>1.0084269662921348</v>
      </c>
    </row>
    <row r="155" spans="1:14" ht="24.75" x14ac:dyDescent="0.25">
      <c r="A155" s="140" t="str">
        <f t="shared" si="14"/>
        <v>Buga</v>
      </c>
      <c r="B155" s="141" t="str">
        <f t="shared" si="15"/>
        <v>Penal con Función de Control de Garantías</v>
      </c>
      <c r="C155" s="141" t="s">
        <v>1352</v>
      </c>
      <c r="D155" s="142">
        <v>6</v>
      </c>
      <c r="E155" s="142">
        <v>356</v>
      </c>
      <c r="F155" s="142">
        <v>59.333333333333336</v>
      </c>
      <c r="G155" s="142">
        <v>351</v>
      </c>
      <c r="H155" s="142">
        <v>58.5</v>
      </c>
      <c r="I155" s="143">
        <v>3</v>
      </c>
      <c r="J155" s="144">
        <v>54.166666666666664</v>
      </c>
      <c r="K155" s="144">
        <v>5.1666666666666661</v>
      </c>
      <c r="L155" s="144">
        <v>53.833333333333329</v>
      </c>
      <c r="M155" s="144">
        <v>4.6666666666666661</v>
      </c>
      <c r="N155" s="145">
        <f t="shared" si="16"/>
        <v>0.9859550561797753</v>
      </c>
    </row>
    <row r="156" spans="1:14" ht="24.75" x14ac:dyDescent="0.25">
      <c r="A156" s="140" t="str">
        <f t="shared" si="14"/>
        <v>Buga</v>
      </c>
      <c r="B156" s="141" t="str">
        <f t="shared" si="15"/>
        <v>Penal con Función de Control de Garantías</v>
      </c>
      <c r="C156" s="141" t="s">
        <v>1353</v>
      </c>
      <c r="D156" s="142">
        <v>6</v>
      </c>
      <c r="E156" s="142">
        <v>248</v>
      </c>
      <c r="F156" s="142">
        <v>41.333333333333336</v>
      </c>
      <c r="G156" s="142">
        <v>241</v>
      </c>
      <c r="H156" s="142">
        <v>40.166666666666664</v>
      </c>
      <c r="I156" s="143">
        <v>4</v>
      </c>
      <c r="J156" s="144">
        <v>36.333333333333336</v>
      </c>
      <c r="K156" s="144">
        <v>5</v>
      </c>
      <c r="L156" s="144">
        <v>35.833333333333336</v>
      </c>
      <c r="M156" s="144">
        <v>4.333333333333333</v>
      </c>
      <c r="N156" s="145">
        <f t="shared" si="16"/>
        <v>0.97177419354838712</v>
      </c>
    </row>
    <row r="157" spans="1:14" ht="24.75" x14ac:dyDescent="0.25">
      <c r="A157" s="140" t="str">
        <f t="shared" si="14"/>
        <v>Buga</v>
      </c>
      <c r="B157" s="141" t="str">
        <f t="shared" si="15"/>
        <v>Penal con Función de Control de Garantías</v>
      </c>
      <c r="C157" s="141" t="s">
        <v>1354</v>
      </c>
      <c r="D157" s="142">
        <v>6</v>
      </c>
      <c r="E157" s="142">
        <v>313</v>
      </c>
      <c r="F157" s="142">
        <v>52.166666666666664</v>
      </c>
      <c r="G157" s="142">
        <v>299</v>
      </c>
      <c r="H157" s="142">
        <v>49.833333333333336</v>
      </c>
      <c r="I157" s="143">
        <v>3</v>
      </c>
      <c r="J157" s="144">
        <v>47.000000000000007</v>
      </c>
      <c r="K157" s="144">
        <v>5.1666666666666661</v>
      </c>
      <c r="L157" s="144">
        <v>45.999999999999993</v>
      </c>
      <c r="M157" s="144">
        <v>3.8333333333333335</v>
      </c>
      <c r="N157" s="145">
        <f t="shared" si="16"/>
        <v>0.95527156549520764</v>
      </c>
    </row>
    <row r="158" spans="1:14" ht="24.75" x14ac:dyDescent="0.25">
      <c r="A158" s="140" t="str">
        <f t="shared" si="14"/>
        <v>Buga</v>
      </c>
      <c r="B158" s="141" t="str">
        <f t="shared" si="15"/>
        <v>Penal con Función de Control de Garantías</v>
      </c>
      <c r="C158" s="141" t="s">
        <v>1355</v>
      </c>
      <c r="D158" s="142">
        <v>6</v>
      </c>
      <c r="E158" s="142">
        <v>925</v>
      </c>
      <c r="F158" s="142">
        <v>154.16666666666666</v>
      </c>
      <c r="G158" s="142">
        <v>908</v>
      </c>
      <c r="H158" s="142">
        <v>151.33333333333334</v>
      </c>
      <c r="I158" s="143">
        <v>6</v>
      </c>
      <c r="J158" s="144">
        <v>137.5</v>
      </c>
      <c r="K158" s="144">
        <v>16.666666666666668</v>
      </c>
      <c r="L158" s="144">
        <v>137.5</v>
      </c>
      <c r="M158" s="144">
        <v>13.833333333333334</v>
      </c>
      <c r="N158" s="145">
        <f t="shared" si="16"/>
        <v>0.98162162162162159</v>
      </c>
    </row>
    <row r="159" spans="1:14" ht="24.75" x14ac:dyDescent="0.25">
      <c r="A159" s="140" t="str">
        <f t="shared" si="14"/>
        <v>Buga</v>
      </c>
      <c r="B159" s="141" t="str">
        <f t="shared" si="15"/>
        <v>Penal con Función de Control de Garantías</v>
      </c>
      <c r="C159" s="141" t="s">
        <v>1356</v>
      </c>
      <c r="D159" s="142">
        <v>6</v>
      </c>
      <c r="E159" s="142">
        <v>1036</v>
      </c>
      <c r="F159" s="142">
        <v>172.66666666666666</v>
      </c>
      <c r="G159" s="142">
        <v>141</v>
      </c>
      <c r="H159" s="142">
        <v>23.5</v>
      </c>
      <c r="I159" s="143">
        <v>9</v>
      </c>
      <c r="J159" s="144">
        <v>155.16666666666666</v>
      </c>
      <c r="K159" s="144">
        <v>17.5</v>
      </c>
      <c r="L159" s="144">
        <v>7</v>
      </c>
      <c r="M159" s="144">
        <v>16.5</v>
      </c>
      <c r="N159" s="145">
        <f t="shared" si="16"/>
        <v>0.13610038610038611</v>
      </c>
    </row>
    <row r="160" spans="1:14" x14ac:dyDescent="0.25">
      <c r="A160" s="161" t="s">
        <v>1593</v>
      </c>
      <c r="B160" s="162"/>
      <c r="C160" s="162"/>
      <c r="D160" s="163"/>
      <c r="E160" s="163"/>
      <c r="F160" s="163">
        <v>91</v>
      </c>
      <c r="G160" s="163"/>
      <c r="H160" s="163">
        <v>74</v>
      </c>
      <c r="I160" s="164"/>
      <c r="J160" s="165">
        <v>78</v>
      </c>
      <c r="K160" s="165">
        <v>14</v>
      </c>
      <c r="L160" s="165">
        <v>63</v>
      </c>
      <c r="M160" s="165">
        <v>12</v>
      </c>
      <c r="N160" s="166"/>
    </row>
    <row r="161" spans="1:14" x14ac:dyDescent="0.25">
      <c r="A161" s="146" t="s">
        <v>70</v>
      </c>
      <c r="B161" s="147"/>
      <c r="C161" s="147"/>
      <c r="D161" s="149"/>
      <c r="E161" s="149">
        <v>11316</v>
      </c>
      <c r="F161" s="149">
        <v>1997.3333333333337</v>
      </c>
      <c r="G161" s="149">
        <v>9162</v>
      </c>
      <c r="H161" s="149">
        <v>1636.9999999999998</v>
      </c>
      <c r="I161" s="150">
        <v>232</v>
      </c>
      <c r="J161" s="151">
        <v>1710</v>
      </c>
      <c r="K161" s="151">
        <v>287.33333333333331</v>
      </c>
      <c r="L161" s="151">
        <v>1389.6666666666665</v>
      </c>
      <c r="M161" s="151">
        <v>247.33333333333337</v>
      </c>
      <c r="N161" s="152">
        <f t="shared" si="16"/>
        <v>0.80965005302226933</v>
      </c>
    </row>
    <row r="162" spans="1:14" ht="24.75" x14ac:dyDescent="0.25">
      <c r="A162" s="138" t="s">
        <v>71</v>
      </c>
      <c r="B162" s="139" t="s">
        <v>1223</v>
      </c>
      <c r="C162" s="141" t="s">
        <v>1357</v>
      </c>
      <c r="D162" s="142">
        <v>6</v>
      </c>
      <c r="E162" s="142">
        <v>276</v>
      </c>
      <c r="F162" s="142">
        <v>46</v>
      </c>
      <c r="G162" s="142">
        <v>287</v>
      </c>
      <c r="H162" s="142">
        <v>47.833333333333336</v>
      </c>
      <c r="I162" s="143">
        <v>15</v>
      </c>
      <c r="J162" s="144">
        <v>38.500000000000007</v>
      </c>
      <c r="K162" s="144">
        <v>7.5</v>
      </c>
      <c r="L162" s="144">
        <v>40.500000000000007</v>
      </c>
      <c r="M162" s="144">
        <v>7.333333333333333</v>
      </c>
      <c r="N162" s="145">
        <f t="shared" si="16"/>
        <v>1.0398550724637681</v>
      </c>
    </row>
    <row r="163" spans="1:14" ht="24.75" x14ac:dyDescent="0.25">
      <c r="A163" s="140" t="str">
        <f t="shared" ref="A163:A188" si="17">A162</f>
        <v>Cali</v>
      </c>
      <c r="B163" s="141" t="str">
        <f t="shared" ref="B163:B188" si="18">B162</f>
        <v>Penal con Función de Control de Garantías</v>
      </c>
      <c r="C163" s="141" t="s">
        <v>1358</v>
      </c>
      <c r="D163" s="142">
        <v>6</v>
      </c>
      <c r="E163" s="142">
        <v>559</v>
      </c>
      <c r="F163" s="142">
        <v>93.166666666666671</v>
      </c>
      <c r="G163" s="142">
        <v>553</v>
      </c>
      <c r="H163" s="142">
        <v>92.166666666666671</v>
      </c>
      <c r="I163" s="143">
        <v>7</v>
      </c>
      <c r="J163" s="144">
        <v>82.333333333333329</v>
      </c>
      <c r="K163" s="144">
        <v>10.833333333333334</v>
      </c>
      <c r="L163" s="144">
        <v>82.333333333333329</v>
      </c>
      <c r="M163" s="144">
        <v>9.8333333333333321</v>
      </c>
      <c r="N163" s="145">
        <f t="shared" si="16"/>
        <v>0.98926654740608233</v>
      </c>
    </row>
    <row r="164" spans="1:14" ht="24.75" x14ac:dyDescent="0.25">
      <c r="A164" s="140" t="str">
        <f t="shared" si="17"/>
        <v>Cali</v>
      </c>
      <c r="B164" s="141" t="str">
        <f t="shared" si="18"/>
        <v>Penal con Función de Control de Garantías</v>
      </c>
      <c r="C164" s="141" t="s">
        <v>1359</v>
      </c>
      <c r="D164" s="142">
        <v>6</v>
      </c>
      <c r="E164" s="142">
        <v>544</v>
      </c>
      <c r="F164" s="142">
        <v>90.666666666666671</v>
      </c>
      <c r="G164" s="142">
        <v>537</v>
      </c>
      <c r="H164" s="142">
        <v>89.5</v>
      </c>
      <c r="I164" s="143">
        <v>0</v>
      </c>
      <c r="J164" s="144">
        <v>80.666666666666643</v>
      </c>
      <c r="K164" s="144">
        <v>10</v>
      </c>
      <c r="L164" s="144">
        <v>81.166666666666643</v>
      </c>
      <c r="M164" s="144">
        <v>8.3333333333333321</v>
      </c>
      <c r="N164" s="145">
        <f t="shared" si="16"/>
        <v>0.98713235294117652</v>
      </c>
    </row>
    <row r="165" spans="1:14" ht="24.75" x14ac:dyDescent="0.25">
      <c r="A165" s="140" t="str">
        <f t="shared" si="17"/>
        <v>Cali</v>
      </c>
      <c r="B165" s="141" t="str">
        <f t="shared" si="18"/>
        <v>Penal con Función de Control de Garantías</v>
      </c>
      <c r="C165" s="141" t="s">
        <v>1360</v>
      </c>
      <c r="D165" s="142">
        <v>6</v>
      </c>
      <c r="E165" s="142">
        <v>388</v>
      </c>
      <c r="F165" s="142">
        <v>64.666666666666671</v>
      </c>
      <c r="G165" s="142">
        <v>363</v>
      </c>
      <c r="H165" s="142">
        <v>60.5</v>
      </c>
      <c r="I165" s="143">
        <v>8</v>
      </c>
      <c r="J165" s="144">
        <v>48</v>
      </c>
      <c r="K165" s="144">
        <v>16.666666666666668</v>
      </c>
      <c r="L165" s="144">
        <v>48</v>
      </c>
      <c r="M165" s="144">
        <v>12.5</v>
      </c>
      <c r="N165" s="145">
        <f t="shared" si="16"/>
        <v>0.93556701030927836</v>
      </c>
    </row>
    <row r="166" spans="1:14" ht="24.75" x14ac:dyDescent="0.25">
      <c r="A166" s="140" t="str">
        <f t="shared" si="17"/>
        <v>Cali</v>
      </c>
      <c r="B166" s="141" t="str">
        <f t="shared" si="18"/>
        <v>Penal con Función de Control de Garantías</v>
      </c>
      <c r="C166" s="141" t="s">
        <v>1361</v>
      </c>
      <c r="D166" s="142">
        <v>6</v>
      </c>
      <c r="E166" s="142">
        <v>224</v>
      </c>
      <c r="F166" s="142">
        <v>37.333333333333336</v>
      </c>
      <c r="G166" s="142">
        <v>213</v>
      </c>
      <c r="H166" s="142">
        <v>35.5</v>
      </c>
      <c r="I166" s="143">
        <v>9</v>
      </c>
      <c r="J166" s="144">
        <v>35.666666666666664</v>
      </c>
      <c r="K166" s="144">
        <v>1.6666666666666667</v>
      </c>
      <c r="L166" s="144">
        <v>35.333333333333329</v>
      </c>
      <c r="M166" s="144">
        <v>0.16666666666666666</v>
      </c>
      <c r="N166" s="145">
        <f t="shared" si="16"/>
        <v>0.9508928571428571</v>
      </c>
    </row>
    <row r="167" spans="1:14" ht="24.75" x14ac:dyDescent="0.25">
      <c r="A167" s="140" t="str">
        <f t="shared" si="17"/>
        <v>Cali</v>
      </c>
      <c r="B167" s="141" t="str">
        <f t="shared" si="18"/>
        <v>Penal con Función de Control de Garantías</v>
      </c>
      <c r="C167" s="141" t="s">
        <v>1362</v>
      </c>
      <c r="D167" s="142">
        <v>6</v>
      </c>
      <c r="E167" s="142">
        <v>536</v>
      </c>
      <c r="F167" s="142">
        <v>89.333333333333329</v>
      </c>
      <c r="G167" s="142">
        <v>333</v>
      </c>
      <c r="H167" s="142">
        <v>55.5</v>
      </c>
      <c r="I167" s="143">
        <v>0</v>
      </c>
      <c r="J167" s="144">
        <v>78.166666666666629</v>
      </c>
      <c r="K167" s="144">
        <v>11.166666666666666</v>
      </c>
      <c r="L167" s="144">
        <v>44.5</v>
      </c>
      <c r="M167" s="144">
        <v>11</v>
      </c>
      <c r="N167" s="145">
        <f t="shared" si="16"/>
        <v>0.62126865671641796</v>
      </c>
    </row>
    <row r="168" spans="1:14" ht="24.75" x14ac:dyDescent="0.25">
      <c r="A168" s="140" t="str">
        <f t="shared" si="17"/>
        <v>Cali</v>
      </c>
      <c r="B168" s="141" t="str">
        <f t="shared" si="18"/>
        <v>Penal con Función de Control de Garantías</v>
      </c>
      <c r="C168" s="141" t="s">
        <v>1363</v>
      </c>
      <c r="D168" s="142">
        <v>6</v>
      </c>
      <c r="E168" s="142">
        <v>229</v>
      </c>
      <c r="F168" s="142">
        <v>38.166666666666664</v>
      </c>
      <c r="G168" s="142">
        <v>214</v>
      </c>
      <c r="H168" s="142">
        <v>35.666666666666664</v>
      </c>
      <c r="I168" s="143">
        <v>12</v>
      </c>
      <c r="J168" s="144">
        <v>27.166666666666671</v>
      </c>
      <c r="K168" s="144">
        <v>11</v>
      </c>
      <c r="L168" s="144">
        <v>27.166666666666671</v>
      </c>
      <c r="M168" s="144">
        <v>8.5</v>
      </c>
      <c r="N168" s="145">
        <f t="shared" si="16"/>
        <v>0.93449781659388642</v>
      </c>
    </row>
    <row r="169" spans="1:14" ht="24.75" x14ac:dyDescent="0.25">
      <c r="A169" s="140" t="str">
        <f t="shared" si="17"/>
        <v>Cali</v>
      </c>
      <c r="B169" s="141" t="str">
        <f t="shared" si="18"/>
        <v>Penal con Función de Control de Garantías</v>
      </c>
      <c r="C169" s="141" t="s">
        <v>1364</v>
      </c>
      <c r="D169" s="142">
        <v>6</v>
      </c>
      <c r="E169" s="142">
        <v>340</v>
      </c>
      <c r="F169" s="142">
        <v>56.666666666666664</v>
      </c>
      <c r="G169" s="142">
        <v>67</v>
      </c>
      <c r="H169" s="142">
        <v>11.166666666666666</v>
      </c>
      <c r="I169" s="143">
        <v>0</v>
      </c>
      <c r="J169" s="144">
        <v>46</v>
      </c>
      <c r="K169" s="144">
        <v>10.666666666666666</v>
      </c>
      <c r="L169" s="144">
        <v>0</v>
      </c>
      <c r="M169" s="144">
        <v>11.166666666666666</v>
      </c>
      <c r="N169" s="145">
        <f t="shared" si="16"/>
        <v>0.19705882352941176</v>
      </c>
    </row>
    <row r="170" spans="1:14" ht="24.75" x14ac:dyDescent="0.25">
      <c r="A170" s="140" t="str">
        <f t="shared" si="17"/>
        <v>Cali</v>
      </c>
      <c r="B170" s="141" t="str">
        <f t="shared" si="18"/>
        <v>Penal con Función de Control de Garantías</v>
      </c>
      <c r="C170" s="141" t="s">
        <v>1365</v>
      </c>
      <c r="D170" s="142">
        <v>6</v>
      </c>
      <c r="E170" s="142">
        <v>543</v>
      </c>
      <c r="F170" s="142">
        <v>90.5</v>
      </c>
      <c r="G170" s="142">
        <v>543</v>
      </c>
      <c r="H170" s="142">
        <v>90.5</v>
      </c>
      <c r="I170" s="143">
        <v>9</v>
      </c>
      <c r="J170" s="144">
        <v>74.666666666666657</v>
      </c>
      <c r="K170" s="144">
        <v>15.833333333333336</v>
      </c>
      <c r="L170" s="144">
        <v>74.833333333333314</v>
      </c>
      <c r="M170" s="144">
        <v>15.666666666666666</v>
      </c>
      <c r="N170" s="145">
        <f t="shared" si="16"/>
        <v>1</v>
      </c>
    </row>
    <row r="171" spans="1:14" ht="24.75" x14ac:dyDescent="0.25">
      <c r="A171" s="140" t="str">
        <f t="shared" si="17"/>
        <v>Cali</v>
      </c>
      <c r="B171" s="141" t="str">
        <f t="shared" si="18"/>
        <v>Penal con Función de Control de Garantías</v>
      </c>
      <c r="C171" s="141" t="s">
        <v>1483</v>
      </c>
      <c r="D171" s="153" t="s">
        <v>204</v>
      </c>
      <c r="E171" s="153" t="s">
        <v>204</v>
      </c>
      <c r="F171" s="153" t="s">
        <v>204</v>
      </c>
      <c r="G171" s="153" t="s">
        <v>204</v>
      </c>
      <c r="H171" s="153" t="s">
        <v>204</v>
      </c>
      <c r="I171" s="153" t="s">
        <v>204</v>
      </c>
      <c r="J171" s="153" t="s">
        <v>204</v>
      </c>
      <c r="K171" s="153" t="s">
        <v>204</v>
      </c>
      <c r="L171" s="153" t="s">
        <v>204</v>
      </c>
      <c r="M171" s="153" t="s">
        <v>204</v>
      </c>
      <c r="N171" s="153" t="s">
        <v>204</v>
      </c>
    </row>
    <row r="172" spans="1:14" ht="24.75" x14ac:dyDescent="0.25">
      <c r="A172" s="140" t="str">
        <f t="shared" si="17"/>
        <v>Cali</v>
      </c>
      <c r="B172" s="141" t="str">
        <f t="shared" si="18"/>
        <v>Penal con Función de Control de Garantías</v>
      </c>
      <c r="C172" s="141" t="s">
        <v>1366</v>
      </c>
      <c r="D172" s="142">
        <v>6</v>
      </c>
      <c r="E172" s="142">
        <v>502</v>
      </c>
      <c r="F172" s="142">
        <v>83.666666666666671</v>
      </c>
      <c r="G172" s="142">
        <v>48</v>
      </c>
      <c r="H172" s="142">
        <v>8</v>
      </c>
      <c r="I172" s="143">
        <v>5</v>
      </c>
      <c r="J172" s="144">
        <v>70.999999999999972</v>
      </c>
      <c r="K172" s="144">
        <v>12.666666666666668</v>
      </c>
      <c r="L172" s="144">
        <v>0</v>
      </c>
      <c r="M172" s="144">
        <v>8</v>
      </c>
      <c r="N172" s="145">
        <f t="shared" si="16"/>
        <v>9.5617529880478086E-2</v>
      </c>
    </row>
    <row r="173" spans="1:14" ht="24.75" x14ac:dyDescent="0.25">
      <c r="A173" s="140" t="str">
        <f t="shared" si="17"/>
        <v>Cali</v>
      </c>
      <c r="B173" s="141" t="str">
        <f t="shared" si="18"/>
        <v>Penal con Función de Control de Garantías</v>
      </c>
      <c r="C173" s="141" t="s">
        <v>1367</v>
      </c>
      <c r="D173" s="142">
        <v>6</v>
      </c>
      <c r="E173" s="142">
        <v>295</v>
      </c>
      <c r="F173" s="142">
        <v>49.166666666666664</v>
      </c>
      <c r="G173" s="142">
        <v>293</v>
      </c>
      <c r="H173" s="142">
        <v>48.833333333333336</v>
      </c>
      <c r="I173" s="143">
        <v>5</v>
      </c>
      <c r="J173" s="144">
        <v>36.166666666666671</v>
      </c>
      <c r="K173" s="144">
        <v>12.999999999999998</v>
      </c>
      <c r="L173" s="144">
        <v>36.333333333333343</v>
      </c>
      <c r="M173" s="144">
        <v>12.499999999999998</v>
      </c>
      <c r="N173" s="145">
        <f t="shared" si="16"/>
        <v>0.99322033898305084</v>
      </c>
    </row>
    <row r="174" spans="1:14" ht="24.75" x14ac:dyDescent="0.25">
      <c r="A174" s="140" t="str">
        <f t="shared" si="17"/>
        <v>Cali</v>
      </c>
      <c r="B174" s="141" t="str">
        <f t="shared" si="18"/>
        <v>Penal con Función de Control de Garantías</v>
      </c>
      <c r="C174" s="141" t="s">
        <v>1368</v>
      </c>
      <c r="D174" s="142">
        <v>6</v>
      </c>
      <c r="E174" s="142">
        <v>565</v>
      </c>
      <c r="F174" s="142">
        <v>94.166666666666671</v>
      </c>
      <c r="G174" s="142">
        <v>564</v>
      </c>
      <c r="H174" s="142">
        <v>94</v>
      </c>
      <c r="I174" s="143">
        <v>0</v>
      </c>
      <c r="J174" s="144">
        <v>93</v>
      </c>
      <c r="K174" s="144">
        <v>1.1666666666666667</v>
      </c>
      <c r="L174" s="144">
        <v>93</v>
      </c>
      <c r="M174" s="144">
        <v>0.99999999999999989</v>
      </c>
      <c r="N174" s="145">
        <f t="shared" si="16"/>
        <v>0.99823008849557526</v>
      </c>
    </row>
    <row r="175" spans="1:14" ht="24.75" x14ac:dyDescent="0.25">
      <c r="A175" s="140" t="str">
        <f t="shared" si="17"/>
        <v>Cali</v>
      </c>
      <c r="B175" s="141" t="str">
        <f t="shared" si="18"/>
        <v>Penal con Función de Control de Garantías</v>
      </c>
      <c r="C175" s="141" t="s">
        <v>1369</v>
      </c>
      <c r="D175" s="142">
        <v>2.9</v>
      </c>
      <c r="E175" s="142">
        <v>150</v>
      </c>
      <c r="F175" s="142">
        <v>51.724137931034484</v>
      </c>
      <c r="G175" s="142">
        <v>145</v>
      </c>
      <c r="H175" s="142">
        <v>50</v>
      </c>
      <c r="I175" s="143">
        <v>2</v>
      </c>
      <c r="J175" s="144">
        <v>37.58620689655173</v>
      </c>
      <c r="K175" s="144">
        <v>14.13793103448276</v>
      </c>
      <c r="L175" s="144">
        <v>37.58620689655173</v>
      </c>
      <c r="M175" s="144">
        <v>12.413793103448278</v>
      </c>
      <c r="N175" s="145">
        <f t="shared" si="16"/>
        <v>0.96666666666666667</v>
      </c>
    </row>
    <row r="176" spans="1:14" ht="24.75" x14ac:dyDescent="0.25">
      <c r="A176" s="140" t="str">
        <f t="shared" si="17"/>
        <v>Cali</v>
      </c>
      <c r="B176" s="141" t="str">
        <f t="shared" si="18"/>
        <v>Penal con Función de Control de Garantías</v>
      </c>
      <c r="C176" s="141" t="s">
        <v>1370</v>
      </c>
      <c r="D176" s="142">
        <v>5.8</v>
      </c>
      <c r="E176" s="142">
        <v>543</v>
      </c>
      <c r="F176" s="142">
        <v>93.620689655172413</v>
      </c>
      <c r="G176" s="142">
        <v>541</v>
      </c>
      <c r="H176" s="142">
        <v>93.275862068965523</v>
      </c>
      <c r="I176" s="143">
        <v>9</v>
      </c>
      <c r="J176" s="144">
        <v>80</v>
      </c>
      <c r="K176" s="144">
        <v>13.620689655172413</v>
      </c>
      <c r="L176" s="144">
        <v>80</v>
      </c>
      <c r="M176" s="144">
        <v>13.27586206896552</v>
      </c>
      <c r="N176" s="145">
        <f t="shared" si="16"/>
        <v>0.99631675874769798</v>
      </c>
    </row>
    <row r="177" spans="1:14" ht="24.75" x14ac:dyDescent="0.25">
      <c r="A177" s="140" t="str">
        <f t="shared" si="17"/>
        <v>Cali</v>
      </c>
      <c r="B177" s="141" t="str">
        <f t="shared" si="18"/>
        <v>Penal con Función de Control de Garantías</v>
      </c>
      <c r="C177" s="141" t="s">
        <v>1371</v>
      </c>
      <c r="D177" s="142">
        <v>6</v>
      </c>
      <c r="E177" s="142">
        <v>316</v>
      </c>
      <c r="F177" s="142">
        <v>52.666666666666664</v>
      </c>
      <c r="G177" s="142">
        <v>303</v>
      </c>
      <c r="H177" s="142">
        <v>50.5</v>
      </c>
      <c r="I177" s="143">
        <v>13</v>
      </c>
      <c r="J177" s="144">
        <v>37.833333333333329</v>
      </c>
      <c r="K177" s="144">
        <v>14.833333333333332</v>
      </c>
      <c r="L177" s="144">
        <v>37.833333333333329</v>
      </c>
      <c r="M177" s="144">
        <v>12.666666666666666</v>
      </c>
      <c r="N177" s="145">
        <f t="shared" si="16"/>
        <v>0.95886075949367089</v>
      </c>
    </row>
    <row r="178" spans="1:14" ht="24.75" x14ac:dyDescent="0.25">
      <c r="A178" s="140" t="str">
        <f t="shared" si="17"/>
        <v>Cali</v>
      </c>
      <c r="B178" s="141" t="str">
        <f t="shared" si="18"/>
        <v>Penal con Función de Control de Garantías</v>
      </c>
      <c r="C178" s="141" t="s">
        <v>1372</v>
      </c>
      <c r="D178" s="142">
        <v>6</v>
      </c>
      <c r="E178" s="142">
        <v>695</v>
      </c>
      <c r="F178" s="142">
        <v>115.83333333333333</v>
      </c>
      <c r="G178" s="142">
        <v>655</v>
      </c>
      <c r="H178" s="142">
        <v>109.16666666666667</v>
      </c>
      <c r="I178" s="143">
        <v>13</v>
      </c>
      <c r="J178" s="144">
        <v>90.666666666666714</v>
      </c>
      <c r="K178" s="144">
        <v>25.166666666666664</v>
      </c>
      <c r="L178" s="144">
        <v>90.500000000000043</v>
      </c>
      <c r="M178" s="144">
        <v>18.666666666666671</v>
      </c>
      <c r="N178" s="145">
        <f t="shared" si="16"/>
        <v>0.94244604316546765</v>
      </c>
    </row>
    <row r="179" spans="1:14" ht="24.75" x14ac:dyDescent="0.25">
      <c r="A179" s="140" t="str">
        <f t="shared" si="17"/>
        <v>Cali</v>
      </c>
      <c r="B179" s="141" t="str">
        <f t="shared" si="18"/>
        <v>Penal con Función de Control de Garantías</v>
      </c>
      <c r="C179" s="141" t="s">
        <v>1373</v>
      </c>
      <c r="D179" s="142">
        <v>6</v>
      </c>
      <c r="E179" s="142">
        <v>521</v>
      </c>
      <c r="F179" s="142">
        <v>86.833333333333329</v>
      </c>
      <c r="G179" s="142">
        <v>67</v>
      </c>
      <c r="H179" s="142">
        <v>11.166666666666666</v>
      </c>
      <c r="I179" s="143">
        <v>0</v>
      </c>
      <c r="J179" s="144">
        <v>76.166666666666671</v>
      </c>
      <c r="K179" s="144">
        <v>10.666666666666668</v>
      </c>
      <c r="L179" s="144">
        <v>0</v>
      </c>
      <c r="M179" s="144">
        <v>11.166666666666666</v>
      </c>
      <c r="N179" s="145">
        <f t="shared" si="16"/>
        <v>0.12859884836852206</v>
      </c>
    </row>
    <row r="180" spans="1:14" ht="24.75" x14ac:dyDescent="0.25">
      <c r="A180" s="140" t="str">
        <f t="shared" si="17"/>
        <v>Cali</v>
      </c>
      <c r="B180" s="141" t="str">
        <f t="shared" si="18"/>
        <v>Penal con Función de Control de Garantías</v>
      </c>
      <c r="C180" s="141" t="s">
        <v>1374</v>
      </c>
      <c r="D180" s="142">
        <v>6</v>
      </c>
      <c r="E180" s="142">
        <v>492</v>
      </c>
      <c r="F180" s="142">
        <v>82</v>
      </c>
      <c r="G180" s="142">
        <v>485</v>
      </c>
      <c r="H180" s="142">
        <v>80.833333333333329</v>
      </c>
      <c r="I180" s="143">
        <v>6</v>
      </c>
      <c r="J180" s="144">
        <v>68.5</v>
      </c>
      <c r="K180" s="144">
        <v>13.500000000000002</v>
      </c>
      <c r="L180" s="144">
        <v>68.5</v>
      </c>
      <c r="M180" s="144">
        <v>12.333333333333334</v>
      </c>
      <c r="N180" s="145">
        <f t="shared" si="16"/>
        <v>0.98577235772357719</v>
      </c>
    </row>
    <row r="181" spans="1:14" ht="24.75" x14ac:dyDescent="0.25">
      <c r="A181" s="140" t="str">
        <f t="shared" si="17"/>
        <v>Cali</v>
      </c>
      <c r="B181" s="141" t="str">
        <f t="shared" si="18"/>
        <v>Penal con Función de Control de Garantías</v>
      </c>
      <c r="C181" s="141" t="s">
        <v>1375</v>
      </c>
      <c r="D181" s="142">
        <v>5.9</v>
      </c>
      <c r="E181" s="142">
        <v>606</v>
      </c>
      <c r="F181" s="142">
        <v>102.71186440677965</v>
      </c>
      <c r="G181" s="142">
        <v>581</v>
      </c>
      <c r="H181" s="142">
        <v>98.474576271186436</v>
      </c>
      <c r="I181" s="143">
        <v>11</v>
      </c>
      <c r="J181" s="144">
        <v>89.661016949152526</v>
      </c>
      <c r="K181" s="144">
        <v>13.050847457627119</v>
      </c>
      <c r="L181" s="144">
        <v>87.627118644067778</v>
      </c>
      <c r="M181" s="144">
        <v>10.847457627118644</v>
      </c>
      <c r="N181" s="145">
        <f t="shared" si="16"/>
        <v>0.95874587458745875</v>
      </c>
    </row>
    <row r="182" spans="1:14" ht="24.75" x14ac:dyDescent="0.25">
      <c r="A182" s="140" t="str">
        <f t="shared" si="17"/>
        <v>Cali</v>
      </c>
      <c r="B182" s="141" t="str">
        <f t="shared" si="18"/>
        <v>Penal con Función de Control de Garantías</v>
      </c>
      <c r="C182" s="141" t="s">
        <v>1376</v>
      </c>
      <c r="D182" s="142">
        <v>6</v>
      </c>
      <c r="E182" s="142">
        <v>596</v>
      </c>
      <c r="F182" s="142">
        <v>99.333333333333329</v>
      </c>
      <c r="G182" s="142">
        <v>571</v>
      </c>
      <c r="H182" s="142">
        <v>95.166666666666671</v>
      </c>
      <c r="I182" s="143">
        <v>11</v>
      </c>
      <c r="J182" s="144">
        <v>85.333333333333329</v>
      </c>
      <c r="K182" s="144">
        <v>14</v>
      </c>
      <c r="L182" s="144">
        <v>85.333333333333329</v>
      </c>
      <c r="M182" s="144">
        <v>9.8333333333333321</v>
      </c>
      <c r="N182" s="145">
        <f t="shared" si="16"/>
        <v>0.95805369127516782</v>
      </c>
    </row>
    <row r="183" spans="1:14" ht="24.75" x14ac:dyDescent="0.25">
      <c r="A183" s="140" t="str">
        <f t="shared" si="17"/>
        <v>Cali</v>
      </c>
      <c r="B183" s="141" t="str">
        <f t="shared" si="18"/>
        <v>Penal con Función de Control de Garantías</v>
      </c>
      <c r="C183" s="141" t="s">
        <v>1377</v>
      </c>
      <c r="D183" s="142">
        <v>6</v>
      </c>
      <c r="E183" s="142">
        <v>611</v>
      </c>
      <c r="F183" s="142">
        <v>101.83333333333333</v>
      </c>
      <c r="G183" s="142">
        <v>628</v>
      </c>
      <c r="H183" s="142">
        <v>104.66666666666667</v>
      </c>
      <c r="I183" s="143">
        <v>7</v>
      </c>
      <c r="J183" s="144">
        <v>89.666666666666671</v>
      </c>
      <c r="K183" s="144">
        <v>12.166666666666666</v>
      </c>
      <c r="L183" s="144">
        <v>91.5</v>
      </c>
      <c r="M183" s="144">
        <v>13.166666666666666</v>
      </c>
      <c r="N183" s="145">
        <f t="shared" si="16"/>
        <v>1.0278232405891981</v>
      </c>
    </row>
    <row r="184" spans="1:14" ht="24.75" x14ac:dyDescent="0.25">
      <c r="A184" s="140" t="str">
        <f t="shared" si="17"/>
        <v>Cali</v>
      </c>
      <c r="B184" s="141" t="str">
        <f t="shared" si="18"/>
        <v>Penal con Función de Control de Garantías</v>
      </c>
      <c r="C184" s="141" t="s">
        <v>1378</v>
      </c>
      <c r="D184" s="142">
        <v>6</v>
      </c>
      <c r="E184" s="142">
        <v>403</v>
      </c>
      <c r="F184" s="142">
        <v>67.166666666666671</v>
      </c>
      <c r="G184" s="142">
        <v>378</v>
      </c>
      <c r="H184" s="142">
        <v>63</v>
      </c>
      <c r="I184" s="143">
        <v>2</v>
      </c>
      <c r="J184" s="144">
        <v>55.166666666666679</v>
      </c>
      <c r="K184" s="144">
        <v>12</v>
      </c>
      <c r="L184" s="144">
        <v>55.333333333333336</v>
      </c>
      <c r="M184" s="144">
        <v>7.666666666666667</v>
      </c>
      <c r="N184" s="145">
        <f t="shared" si="16"/>
        <v>0.93796526054590568</v>
      </c>
    </row>
    <row r="185" spans="1:14" ht="24.75" x14ac:dyDescent="0.25">
      <c r="A185" s="140" t="str">
        <f t="shared" si="17"/>
        <v>Cali</v>
      </c>
      <c r="B185" s="141" t="str">
        <f t="shared" si="18"/>
        <v>Penal con Función de Control de Garantías</v>
      </c>
      <c r="C185" s="141" t="s">
        <v>1379</v>
      </c>
      <c r="D185" s="142">
        <v>6</v>
      </c>
      <c r="E185" s="142">
        <v>536</v>
      </c>
      <c r="F185" s="142">
        <v>89.333333333333329</v>
      </c>
      <c r="G185" s="142">
        <v>230</v>
      </c>
      <c r="H185" s="142">
        <v>38.333333333333336</v>
      </c>
      <c r="I185" s="143">
        <v>21</v>
      </c>
      <c r="J185" s="144">
        <v>72.666666666666657</v>
      </c>
      <c r="K185" s="144">
        <v>16.666666666666668</v>
      </c>
      <c r="L185" s="144">
        <v>25.833333333333332</v>
      </c>
      <c r="M185" s="144">
        <v>12.5</v>
      </c>
      <c r="N185" s="145">
        <f t="shared" si="16"/>
        <v>0.42910447761194032</v>
      </c>
    </row>
    <row r="186" spans="1:14" ht="24.75" x14ac:dyDescent="0.25">
      <c r="A186" s="140" t="str">
        <f t="shared" si="17"/>
        <v>Cali</v>
      </c>
      <c r="B186" s="141" t="str">
        <f t="shared" si="18"/>
        <v>Penal con Función de Control de Garantías</v>
      </c>
      <c r="C186" s="141" t="s">
        <v>1380</v>
      </c>
      <c r="D186" s="142">
        <v>6</v>
      </c>
      <c r="E186" s="142">
        <v>738</v>
      </c>
      <c r="F186" s="142">
        <v>123</v>
      </c>
      <c r="G186" s="142">
        <v>33</v>
      </c>
      <c r="H186" s="142">
        <v>5.5</v>
      </c>
      <c r="I186" s="143">
        <v>117</v>
      </c>
      <c r="J186" s="144">
        <v>116.33333333333334</v>
      </c>
      <c r="K186" s="144">
        <v>6.666666666666667</v>
      </c>
      <c r="L186" s="144">
        <v>0</v>
      </c>
      <c r="M186" s="144">
        <v>5.5</v>
      </c>
      <c r="N186" s="145">
        <f t="shared" si="16"/>
        <v>4.4715447154471545E-2</v>
      </c>
    </row>
    <row r="187" spans="1:14" ht="24.75" x14ac:dyDescent="0.25">
      <c r="A187" s="140" t="str">
        <f t="shared" si="17"/>
        <v>Cali</v>
      </c>
      <c r="B187" s="141" t="str">
        <f t="shared" si="18"/>
        <v>Penal con Función de Control de Garantías</v>
      </c>
      <c r="C187" s="141" t="s">
        <v>1381</v>
      </c>
      <c r="D187" s="142">
        <v>5.9</v>
      </c>
      <c r="E187" s="142">
        <v>197</v>
      </c>
      <c r="F187" s="142">
        <v>33.389830508474574</v>
      </c>
      <c r="G187" s="142">
        <v>203</v>
      </c>
      <c r="H187" s="142">
        <v>34.406779661016948</v>
      </c>
      <c r="I187" s="143">
        <v>216</v>
      </c>
      <c r="J187" s="144">
        <v>15.254237288135592</v>
      </c>
      <c r="K187" s="144">
        <v>18.135593220338983</v>
      </c>
      <c r="L187" s="144">
        <v>17.966101694915253</v>
      </c>
      <c r="M187" s="144">
        <v>16.440677966101696</v>
      </c>
      <c r="N187" s="145">
        <f t="shared" si="16"/>
        <v>1.0304568527918783</v>
      </c>
    </row>
    <row r="188" spans="1:14" ht="24.75" x14ac:dyDescent="0.25">
      <c r="A188" s="140" t="str">
        <f t="shared" si="17"/>
        <v>Cali</v>
      </c>
      <c r="B188" s="141" t="str">
        <f t="shared" si="18"/>
        <v>Penal con Función de Control de Garantías</v>
      </c>
      <c r="C188" s="141" t="s">
        <v>1382</v>
      </c>
      <c r="D188" s="142">
        <v>6</v>
      </c>
      <c r="E188" s="142">
        <v>192</v>
      </c>
      <c r="F188" s="142">
        <v>32</v>
      </c>
      <c r="G188" s="142">
        <v>160</v>
      </c>
      <c r="H188" s="142">
        <v>26.666666666666668</v>
      </c>
      <c r="I188" s="143">
        <v>344</v>
      </c>
      <c r="J188" s="144">
        <v>16.166666666666664</v>
      </c>
      <c r="K188" s="144">
        <v>15.833333333333332</v>
      </c>
      <c r="L188" s="144">
        <v>15.166666666666668</v>
      </c>
      <c r="M188" s="144">
        <v>11.5</v>
      </c>
      <c r="N188" s="145">
        <f t="shared" si="16"/>
        <v>0.83333333333333337</v>
      </c>
    </row>
    <row r="189" spans="1:14" x14ac:dyDescent="0.25">
      <c r="A189" s="161" t="s">
        <v>1593</v>
      </c>
      <c r="B189" s="162"/>
      <c r="C189" s="162"/>
      <c r="D189" s="163"/>
      <c r="E189" s="163"/>
      <c r="F189" s="163">
        <v>76</v>
      </c>
      <c r="G189" s="163"/>
      <c r="H189" s="163">
        <v>59</v>
      </c>
      <c r="I189" s="164"/>
      <c r="J189" s="165">
        <v>63</v>
      </c>
      <c r="K189" s="165">
        <v>12</v>
      </c>
      <c r="L189" s="165">
        <v>48</v>
      </c>
      <c r="M189" s="165">
        <v>11</v>
      </c>
      <c r="N189" s="166"/>
    </row>
    <row r="190" spans="1:14" x14ac:dyDescent="0.25">
      <c r="A190" s="146" t="s">
        <v>81</v>
      </c>
      <c r="B190" s="147"/>
      <c r="C190" s="147"/>
      <c r="D190" s="149"/>
      <c r="E190" s="149">
        <v>11597</v>
      </c>
      <c r="F190" s="149">
        <v>1964.9465225014605</v>
      </c>
      <c r="G190" s="149">
        <v>8995</v>
      </c>
      <c r="H190" s="149">
        <v>1530.3238846678357</v>
      </c>
      <c r="I190" s="150">
        <v>842</v>
      </c>
      <c r="J190" s="151">
        <v>1642.3347944671734</v>
      </c>
      <c r="K190" s="151">
        <v>322.61172803428798</v>
      </c>
      <c r="L190" s="151">
        <v>1256.3460939022013</v>
      </c>
      <c r="M190" s="151">
        <v>273.97779076563415</v>
      </c>
      <c r="N190" s="152">
        <f t="shared" si="16"/>
        <v>0.77563162886953518</v>
      </c>
    </row>
    <row r="191" spans="1:14" ht="24.75" x14ac:dyDescent="0.25">
      <c r="A191" s="138" t="s">
        <v>82</v>
      </c>
      <c r="B191" s="139" t="s">
        <v>1223</v>
      </c>
      <c r="C191" s="141" t="s">
        <v>1383</v>
      </c>
      <c r="D191" s="142">
        <v>5.6</v>
      </c>
      <c r="E191" s="142">
        <v>514</v>
      </c>
      <c r="F191" s="142">
        <v>91.785714285714292</v>
      </c>
      <c r="G191" s="142">
        <v>506</v>
      </c>
      <c r="H191" s="142">
        <v>90.357142857142861</v>
      </c>
      <c r="I191" s="143">
        <v>10</v>
      </c>
      <c r="J191" s="144">
        <v>71.607142857142875</v>
      </c>
      <c r="K191" s="144">
        <v>20.178571428571427</v>
      </c>
      <c r="L191" s="144">
        <v>71.607142857142875</v>
      </c>
      <c r="M191" s="144">
        <v>18.75</v>
      </c>
      <c r="N191" s="145">
        <f t="shared" si="16"/>
        <v>0.98443579766536971</v>
      </c>
    </row>
    <row r="192" spans="1:14" ht="24.75" x14ac:dyDescent="0.25">
      <c r="A192" s="140" t="str">
        <f t="shared" ref="A192:A197" si="19">A191</f>
        <v>Cartagena</v>
      </c>
      <c r="B192" s="141" t="str">
        <f t="shared" ref="B192:B197" si="20">B191</f>
        <v>Penal con Función de Control de Garantías</v>
      </c>
      <c r="C192" s="141" t="s">
        <v>1384</v>
      </c>
      <c r="D192" s="142">
        <v>3</v>
      </c>
      <c r="E192" s="142">
        <v>116</v>
      </c>
      <c r="F192" s="142">
        <v>38.666666666666664</v>
      </c>
      <c r="G192" s="142">
        <v>105</v>
      </c>
      <c r="H192" s="142">
        <v>35</v>
      </c>
      <c r="I192" s="143">
        <v>11</v>
      </c>
      <c r="J192" s="144">
        <v>17.999999999999996</v>
      </c>
      <c r="K192" s="144">
        <v>20.666666666666668</v>
      </c>
      <c r="L192" s="144">
        <v>17.333333333333332</v>
      </c>
      <c r="M192" s="144">
        <v>17.666666666666668</v>
      </c>
      <c r="N192" s="145">
        <f t="shared" si="16"/>
        <v>0.90517241379310343</v>
      </c>
    </row>
    <row r="193" spans="1:14" ht="24.75" x14ac:dyDescent="0.25">
      <c r="A193" s="140" t="str">
        <f t="shared" si="19"/>
        <v>Cartagena</v>
      </c>
      <c r="B193" s="141" t="str">
        <f t="shared" si="20"/>
        <v>Penal con Función de Control de Garantías</v>
      </c>
      <c r="C193" s="141" t="s">
        <v>1385</v>
      </c>
      <c r="D193" s="142">
        <v>6</v>
      </c>
      <c r="E193" s="142">
        <v>570</v>
      </c>
      <c r="F193" s="142">
        <v>95</v>
      </c>
      <c r="G193" s="142">
        <v>537</v>
      </c>
      <c r="H193" s="142">
        <v>89.5</v>
      </c>
      <c r="I193" s="143">
        <v>7</v>
      </c>
      <c r="J193" s="144">
        <v>82.833333333333343</v>
      </c>
      <c r="K193" s="144">
        <v>12.166666666666666</v>
      </c>
      <c r="L193" s="144">
        <v>82.500000000000014</v>
      </c>
      <c r="M193" s="144">
        <v>7</v>
      </c>
      <c r="N193" s="145">
        <f t="shared" si="16"/>
        <v>0.94210526315789478</v>
      </c>
    </row>
    <row r="194" spans="1:14" ht="24.75" x14ac:dyDescent="0.25">
      <c r="A194" s="140" t="str">
        <f t="shared" si="19"/>
        <v>Cartagena</v>
      </c>
      <c r="B194" s="141" t="str">
        <f t="shared" si="20"/>
        <v>Penal con Función de Control de Garantías</v>
      </c>
      <c r="C194" s="141" t="s">
        <v>1386</v>
      </c>
      <c r="D194" s="142">
        <v>3.5</v>
      </c>
      <c r="E194" s="142">
        <v>245</v>
      </c>
      <c r="F194" s="142">
        <v>70</v>
      </c>
      <c r="G194" s="142">
        <v>232</v>
      </c>
      <c r="H194" s="142">
        <v>66.285714285714292</v>
      </c>
      <c r="I194" s="143">
        <v>12</v>
      </c>
      <c r="J194" s="144">
        <v>50.571428571428569</v>
      </c>
      <c r="K194" s="144">
        <v>19.428571428571431</v>
      </c>
      <c r="L194" s="144">
        <v>50.571428571428569</v>
      </c>
      <c r="M194" s="144">
        <v>15.714285714285715</v>
      </c>
      <c r="N194" s="145">
        <f t="shared" si="16"/>
        <v>0.94693877551020411</v>
      </c>
    </row>
    <row r="195" spans="1:14" ht="24.75" x14ac:dyDescent="0.25">
      <c r="A195" s="140" t="str">
        <f t="shared" si="19"/>
        <v>Cartagena</v>
      </c>
      <c r="B195" s="141" t="str">
        <f t="shared" si="20"/>
        <v>Penal con Función de Control de Garantías</v>
      </c>
      <c r="C195" s="141" t="s">
        <v>1387</v>
      </c>
      <c r="D195" s="142">
        <v>6</v>
      </c>
      <c r="E195" s="142">
        <v>325</v>
      </c>
      <c r="F195" s="142">
        <v>54.166666666666664</v>
      </c>
      <c r="G195" s="142">
        <v>185</v>
      </c>
      <c r="H195" s="142">
        <v>30.833333333333332</v>
      </c>
      <c r="I195" s="143">
        <v>11</v>
      </c>
      <c r="J195" s="144">
        <v>34.666666666666671</v>
      </c>
      <c r="K195" s="144">
        <v>19.5</v>
      </c>
      <c r="L195" s="144">
        <v>17.5</v>
      </c>
      <c r="M195" s="144">
        <v>13.333333333333334</v>
      </c>
      <c r="N195" s="145">
        <f t="shared" si="16"/>
        <v>0.56923076923076921</v>
      </c>
    </row>
    <row r="196" spans="1:14" ht="24.75" x14ac:dyDescent="0.25">
      <c r="A196" s="140" t="str">
        <f t="shared" si="19"/>
        <v>Cartagena</v>
      </c>
      <c r="B196" s="141" t="str">
        <f t="shared" si="20"/>
        <v>Penal con Función de Control de Garantías</v>
      </c>
      <c r="C196" s="141" t="s">
        <v>1388</v>
      </c>
      <c r="D196" s="142">
        <v>6</v>
      </c>
      <c r="E196" s="142">
        <v>245</v>
      </c>
      <c r="F196" s="142">
        <v>40.833333333333336</v>
      </c>
      <c r="G196" s="142">
        <v>154</v>
      </c>
      <c r="H196" s="142">
        <v>25.666666666666668</v>
      </c>
      <c r="I196" s="143">
        <v>10</v>
      </c>
      <c r="J196" s="144">
        <v>40.833333333333321</v>
      </c>
      <c r="K196" s="144"/>
      <c r="L196" s="144">
        <v>25.666666666666671</v>
      </c>
      <c r="M196" s="144"/>
      <c r="N196" s="145">
        <f t="shared" si="16"/>
        <v>0.62857142857142856</v>
      </c>
    </row>
    <row r="197" spans="1:14" ht="24.75" x14ac:dyDescent="0.25">
      <c r="A197" s="140" t="str">
        <f t="shared" si="19"/>
        <v>Cartagena</v>
      </c>
      <c r="B197" s="141" t="str">
        <f t="shared" si="20"/>
        <v>Penal con Función de Control de Garantías</v>
      </c>
      <c r="C197" s="141" t="s">
        <v>1389</v>
      </c>
      <c r="D197" s="142">
        <v>3</v>
      </c>
      <c r="E197" s="142">
        <v>182</v>
      </c>
      <c r="F197" s="142">
        <v>60.666666666666664</v>
      </c>
      <c r="G197" s="142">
        <v>109</v>
      </c>
      <c r="H197" s="142">
        <v>36.333333333333336</v>
      </c>
      <c r="I197" s="143">
        <v>0</v>
      </c>
      <c r="J197" s="144">
        <v>60.666666666666671</v>
      </c>
      <c r="K197" s="144"/>
      <c r="L197" s="144">
        <v>36.333333333333336</v>
      </c>
      <c r="M197" s="144"/>
      <c r="N197" s="145">
        <f t="shared" si="16"/>
        <v>0.59890109890109888</v>
      </c>
    </row>
    <row r="198" spans="1:14" x14ac:dyDescent="0.25">
      <c r="A198" s="161" t="s">
        <v>1593</v>
      </c>
      <c r="B198" s="162"/>
      <c r="C198" s="162"/>
      <c r="D198" s="163"/>
      <c r="E198" s="163"/>
      <c r="F198" s="163">
        <v>64</v>
      </c>
      <c r="G198" s="163"/>
      <c r="H198" s="163">
        <v>53</v>
      </c>
      <c r="I198" s="164"/>
      <c r="J198" s="165">
        <v>51</v>
      </c>
      <c r="K198" s="165">
        <v>18</v>
      </c>
      <c r="L198" s="165">
        <v>43</v>
      </c>
      <c r="M198" s="165">
        <v>14</v>
      </c>
      <c r="N198" s="166"/>
    </row>
    <row r="199" spans="1:14" x14ac:dyDescent="0.25">
      <c r="A199" s="146" t="s">
        <v>85</v>
      </c>
      <c r="B199" s="147"/>
      <c r="C199" s="147"/>
      <c r="D199" s="149"/>
      <c r="E199" s="149">
        <v>2197</v>
      </c>
      <c r="F199" s="149">
        <v>451.11904761904765</v>
      </c>
      <c r="G199" s="149">
        <v>1828</v>
      </c>
      <c r="H199" s="149">
        <v>373.97619047619048</v>
      </c>
      <c r="I199" s="150">
        <v>61</v>
      </c>
      <c r="J199" s="151">
        <v>359.17857142857144</v>
      </c>
      <c r="K199" s="151">
        <v>91.94047619047619</v>
      </c>
      <c r="L199" s="151">
        <v>301.51190476190476</v>
      </c>
      <c r="M199" s="151">
        <v>72.464285714285722</v>
      </c>
      <c r="N199" s="152">
        <f t="shared" si="16"/>
        <v>0.83204369594902139</v>
      </c>
    </row>
    <row r="200" spans="1:14" ht="24.75" x14ac:dyDescent="0.25">
      <c r="A200" s="138" t="s">
        <v>86</v>
      </c>
      <c r="B200" s="139"/>
      <c r="C200" s="141" t="s">
        <v>1390</v>
      </c>
      <c r="D200" s="142">
        <v>3</v>
      </c>
      <c r="E200" s="142">
        <v>353</v>
      </c>
      <c r="F200" s="142">
        <v>117.66666666666667</v>
      </c>
      <c r="G200" s="142">
        <v>353</v>
      </c>
      <c r="H200" s="142">
        <v>117.66666666666667</v>
      </c>
      <c r="I200" s="143">
        <v>0</v>
      </c>
      <c r="J200" s="144">
        <v>117.66666666666667</v>
      </c>
      <c r="K200" s="144"/>
      <c r="L200" s="144">
        <v>117.66666666666667</v>
      </c>
      <c r="M200" s="144"/>
      <c r="N200" s="145">
        <f t="shared" si="16"/>
        <v>1</v>
      </c>
    </row>
    <row r="201" spans="1:14" ht="24.75" x14ac:dyDescent="0.25">
      <c r="A201" s="140"/>
      <c r="B201" s="141">
        <f t="shared" ref="B201" si="21">B200</f>
        <v>0</v>
      </c>
      <c r="C201" s="141" t="s">
        <v>1391</v>
      </c>
      <c r="D201" s="142">
        <v>6</v>
      </c>
      <c r="E201" s="142">
        <v>578</v>
      </c>
      <c r="F201" s="142">
        <v>96.333333333333329</v>
      </c>
      <c r="G201" s="142">
        <v>574</v>
      </c>
      <c r="H201" s="142">
        <v>95.666666666666671</v>
      </c>
      <c r="I201" s="143">
        <v>0</v>
      </c>
      <c r="J201" s="144">
        <v>94.333333333333314</v>
      </c>
      <c r="K201" s="144">
        <v>2</v>
      </c>
      <c r="L201" s="144">
        <v>94.333333333333314</v>
      </c>
      <c r="M201" s="144">
        <v>1.3333333333333333</v>
      </c>
      <c r="N201" s="145">
        <f t="shared" si="16"/>
        <v>0.99307958477508651</v>
      </c>
    </row>
    <row r="202" spans="1:14" x14ac:dyDescent="0.25">
      <c r="A202" s="161" t="s">
        <v>1593</v>
      </c>
      <c r="B202" s="162"/>
      <c r="C202" s="162"/>
      <c r="D202" s="163"/>
      <c r="E202" s="163"/>
      <c r="F202" s="163">
        <v>107</v>
      </c>
      <c r="G202" s="163"/>
      <c r="H202" s="163">
        <v>107</v>
      </c>
      <c r="I202" s="164"/>
      <c r="J202" s="165">
        <v>106</v>
      </c>
      <c r="K202" s="165">
        <v>2</v>
      </c>
      <c r="L202" s="165">
        <v>106</v>
      </c>
      <c r="M202" s="165">
        <v>1</v>
      </c>
      <c r="N202" s="166"/>
    </row>
    <row r="203" spans="1:14" x14ac:dyDescent="0.25">
      <c r="A203" s="146" t="s">
        <v>90</v>
      </c>
      <c r="B203" s="147"/>
      <c r="C203" s="147"/>
      <c r="D203" s="149"/>
      <c r="E203" s="149">
        <v>931</v>
      </c>
      <c r="F203" s="149">
        <v>214</v>
      </c>
      <c r="G203" s="149">
        <v>927</v>
      </c>
      <c r="H203" s="149">
        <v>213.33333333333334</v>
      </c>
      <c r="I203" s="150">
        <v>0</v>
      </c>
      <c r="J203" s="151">
        <v>212</v>
      </c>
      <c r="K203" s="151">
        <v>2</v>
      </c>
      <c r="L203" s="151">
        <v>212</v>
      </c>
      <c r="M203" s="151">
        <v>1.3333333333333333</v>
      </c>
      <c r="N203" s="152">
        <f t="shared" si="16"/>
        <v>0.99570354457572507</v>
      </c>
    </row>
    <row r="204" spans="1:14" ht="24.75" x14ac:dyDescent="0.25">
      <c r="A204" s="138" t="s">
        <v>91</v>
      </c>
      <c r="B204" s="139" t="s">
        <v>1223</v>
      </c>
      <c r="C204" s="141" t="s">
        <v>1392</v>
      </c>
      <c r="D204" s="142">
        <v>3</v>
      </c>
      <c r="E204" s="142">
        <v>91</v>
      </c>
      <c r="F204" s="142">
        <v>30.333333333333332</v>
      </c>
      <c r="G204" s="142">
        <v>80</v>
      </c>
      <c r="H204" s="142">
        <v>26.666666666666668</v>
      </c>
      <c r="I204" s="143">
        <v>1</v>
      </c>
      <c r="J204" s="144">
        <v>22.999999999999996</v>
      </c>
      <c r="K204" s="144">
        <v>7.3333333333333339</v>
      </c>
      <c r="L204" s="144">
        <v>21.666666666666664</v>
      </c>
      <c r="M204" s="144">
        <v>4.9999999999999991</v>
      </c>
      <c r="N204" s="145">
        <f t="shared" si="16"/>
        <v>0.87912087912087911</v>
      </c>
    </row>
    <row r="205" spans="1:14" x14ac:dyDescent="0.25">
      <c r="A205" s="161" t="s">
        <v>1593</v>
      </c>
      <c r="B205" s="162"/>
      <c r="C205" s="162"/>
      <c r="D205" s="163"/>
      <c r="E205" s="163"/>
      <c r="F205" s="163">
        <v>30</v>
      </c>
      <c r="G205" s="163"/>
      <c r="H205" s="163">
        <v>27</v>
      </c>
      <c r="I205" s="164"/>
      <c r="J205" s="165">
        <v>23</v>
      </c>
      <c r="K205" s="165">
        <v>7</v>
      </c>
      <c r="L205" s="165">
        <v>22</v>
      </c>
      <c r="M205" s="165">
        <v>5</v>
      </c>
      <c r="N205" s="166"/>
    </row>
    <row r="206" spans="1:14" x14ac:dyDescent="0.25">
      <c r="A206" s="146" t="s">
        <v>97</v>
      </c>
      <c r="B206" s="147"/>
      <c r="C206" s="147"/>
      <c r="D206" s="149"/>
      <c r="E206" s="149">
        <v>91</v>
      </c>
      <c r="F206" s="149">
        <v>30.333333333333332</v>
      </c>
      <c r="G206" s="149">
        <v>80</v>
      </c>
      <c r="H206" s="149">
        <v>26.666666666666668</v>
      </c>
      <c r="I206" s="150">
        <v>1</v>
      </c>
      <c r="J206" s="151">
        <v>22.999999999999996</v>
      </c>
      <c r="K206" s="151">
        <v>7.3333333333333339</v>
      </c>
      <c r="L206" s="151">
        <v>21.666666666666664</v>
      </c>
      <c r="M206" s="151">
        <v>4.9999999999999991</v>
      </c>
      <c r="N206" s="152">
        <f t="shared" si="16"/>
        <v>0.87912087912087911</v>
      </c>
    </row>
    <row r="207" spans="1:14" ht="24.75" x14ac:dyDescent="0.25">
      <c r="A207" s="138" t="s">
        <v>106</v>
      </c>
      <c r="B207" s="139" t="s">
        <v>1223</v>
      </c>
      <c r="C207" s="141" t="s">
        <v>1393</v>
      </c>
      <c r="D207" s="142">
        <v>6</v>
      </c>
      <c r="E207" s="142">
        <v>579</v>
      </c>
      <c r="F207" s="142">
        <v>96.5</v>
      </c>
      <c r="G207" s="142">
        <v>577</v>
      </c>
      <c r="H207" s="142">
        <v>96.166666666666671</v>
      </c>
      <c r="I207" s="143">
        <v>5</v>
      </c>
      <c r="J207" s="144">
        <v>70.666666666666671</v>
      </c>
      <c r="K207" s="144">
        <v>25.833333333333336</v>
      </c>
      <c r="L207" s="144">
        <v>73</v>
      </c>
      <c r="M207" s="144">
        <v>23.166666666666664</v>
      </c>
      <c r="N207" s="145">
        <f t="shared" si="16"/>
        <v>0.99654576856649391</v>
      </c>
    </row>
    <row r="208" spans="1:14" ht="24.75" x14ac:dyDescent="0.25">
      <c r="A208" s="140" t="str">
        <f t="shared" ref="A208:A214" si="22">A207</f>
        <v>Manizales</v>
      </c>
      <c r="B208" s="141" t="str">
        <f t="shared" ref="B208:B214" si="23">B207</f>
        <v>Penal con Función de Control de Garantías</v>
      </c>
      <c r="C208" s="141" t="s">
        <v>1394</v>
      </c>
      <c r="D208" s="142">
        <v>6</v>
      </c>
      <c r="E208" s="142">
        <v>515</v>
      </c>
      <c r="F208" s="142">
        <v>85.833333333333329</v>
      </c>
      <c r="G208" s="142">
        <v>496</v>
      </c>
      <c r="H208" s="142">
        <v>82.666666666666671</v>
      </c>
      <c r="I208" s="143">
        <v>7</v>
      </c>
      <c r="J208" s="144">
        <v>64.500000000000014</v>
      </c>
      <c r="K208" s="144">
        <v>21.333333333333332</v>
      </c>
      <c r="L208" s="144">
        <v>66.000000000000014</v>
      </c>
      <c r="M208" s="144">
        <v>16.666666666666664</v>
      </c>
      <c r="N208" s="145">
        <f t="shared" si="16"/>
        <v>0.96310679611650485</v>
      </c>
    </row>
    <row r="209" spans="1:14" ht="24.75" x14ac:dyDescent="0.25">
      <c r="A209" s="140" t="str">
        <f t="shared" si="22"/>
        <v>Manizales</v>
      </c>
      <c r="B209" s="141" t="str">
        <f t="shared" si="23"/>
        <v>Penal con Función de Control de Garantías</v>
      </c>
      <c r="C209" s="141" t="s">
        <v>1395</v>
      </c>
      <c r="D209" s="142">
        <v>6</v>
      </c>
      <c r="E209" s="142">
        <v>606</v>
      </c>
      <c r="F209" s="142">
        <v>101</v>
      </c>
      <c r="G209" s="142">
        <v>375</v>
      </c>
      <c r="H209" s="142">
        <v>62.5</v>
      </c>
      <c r="I209" s="143">
        <v>8</v>
      </c>
      <c r="J209" s="144">
        <v>76</v>
      </c>
      <c r="K209" s="144">
        <v>25</v>
      </c>
      <c r="L209" s="144">
        <v>38.833333333333336</v>
      </c>
      <c r="M209" s="144">
        <v>23.666666666666668</v>
      </c>
      <c r="N209" s="145">
        <f t="shared" si="16"/>
        <v>0.61881188118811881</v>
      </c>
    </row>
    <row r="210" spans="1:14" ht="24.75" x14ac:dyDescent="0.25">
      <c r="A210" s="140" t="str">
        <f t="shared" si="22"/>
        <v>Manizales</v>
      </c>
      <c r="B210" s="141" t="str">
        <f t="shared" si="23"/>
        <v>Penal con Función de Control de Garantías</v>
      </c>
      <c r="C210" s="141" t="s">
        <v>1396</v>
      </c>
      <c r="D210" s="142">
        <v>6</v>
      </c>
      <c r="E210" s="142">
        <v>581</v>
      </c>
      <c r="F210" s="142">
        <v>96.833333333333329</v>
      </c>
      <c r="G210" s="142">
        <v>563</v>
      </c>
      <c r="H210" s="142">
        <v>93.833333333333329</v>
      </c>
      <c r="I210" s="143">
        <v>9</v>
      </c>
      <c r="J210" s="144">
        <v>69.499999999999986</v>
      </c>
      <c r="K210" s="144">
        <v>27.333333333333336</v>
      </c>
      <c r="L210" s="144">
        <v>69.499999999999986</v>
      </c>
      <c r="M210" s="144">
        <v>24.333333333333336</v>
      </c>
      <c r="N210" s="145">
        <f t="shared" si="16"/>
        <v>0.96901893287435459</v>
      </c>
    </row>
    <row r="211" spans="1:14" ht="24.75" x14ac:dyDescent="0.25">
      <c r="A211" s="140" t="str">
        <f t="shared" si="22"/>
        <v>Manizales</v>
      </c>
      <c r="B211" s="141" t="str">
        <f t="shared" si="23"/>
        <v>Penal con Función de Control de Garantías</v>
      </c>
      <c r="C211" s="141" t="s">
        <v>1397</v>
      </c>
      <c r="D211" s="142">
        <v>6</v>
      </c>
      <c r="E211" s="142">
        <v>548</v>
      </c>
      <c r="F211" s="142">
        <v>91.333333333333329</v>
      </c>
      <c r="G211" s="142">
        <v>527</v>
      </c>
      <c r="H211" s="142">
        <v>87.833333333333329</v>
      </c>
      <c r="I211" s="143">
        <v>10</v>
      </c>
      <c r="J211" s="144">
        <v>66.5</v>
      </c>
      <c r="K211" s="144">
        <v>24.833333333333332</v>
      </c>
      <c r="L211" s="144">
        <v>62.333333333333329</v>
      </c>
      <c r="M211" s="144">
        <v>25.5</v>
      </c>
      <c r="N211" s="145">
        <f t="shared" si="16"/>
        <v>0.96167883211678828</v>
      </c>
    </row>
    <row r="212" spans="1:14" ht="24.75" x14ac:dyDescent="0.25">
      <c r="A212" s="140" t="str">
        <f t="shared" si="22"/>
        <v>Manizales</v>
      </c>
      <c r="B212" s="141" t="str">
        <f t="shared" si="23"/>
        <v>Penal con Función de Control de Garantías</v>
      </c>
      <c r="C212" s="141" t="s">
        <v>1398</v>
      </c>
      <c r="D212" s="142">
        <v>6</v>
      </c>
      <c r="E212" s="142">
        <v>593</v>
      </c>
      <c r="F212" s="142">
        <v>98.833333333333329</v>
      </c>
      <c r="G212" s="142">
        <v>533</v>
      </c>
      <c r="H212" s="142">
        <v>88.833333333333329</v>
      </c>
      <c r="I212" s="143">
        <v>7</v>
      </c>
      <c r="J212" s="144">
        <v>71.499999999999986</v>
      </c>
      <c r="K212" s="144">
        <v>27.333333333333339</v>
      </c>
      <c r="L212" s="144">
        <v>71.499999999999986</v>
      </c>
      <c r="M212" s="144">
        <v>17.333333333333336</v>
      </c>
      <c r="N212" s="145">
        <f t="shared" si="16"/>
        <v>0.89881956155143339</v>
      </c>
    </row>
    <row r="213" spans="1:14" ht="24.75" x14ac:dyDescent="0.25">
      <c r="A213" s="140" t="str">
        <f t="shared" si="22"/>
        <v>Manizales</v>
      </c>
      <c r="B213" s="141" t="str">
        <f t="shared" si="23"/>
        <v>Penal con Función de Control de Garantías</v>
      </c>
      <c r="C213" s="141" t="s">
        <v>1399</v>
      </c>
      <c r="D213" s="142">
        <v>6</v>
      </c>
      <c r="E213" s="142">
        <v>505</v>
      </c>
      <c r="F213" s="142">
        <v>84.166666666666671</v>
      </c>
      <c r="G213" s="142">
        <v>489</v>
      </c>
      <c r="H213" s="142">
        <v>81.5</v>
      </c>
      <c r="I213" s="143">
        <v>8</v>
      </c>
      <c r="J213" s="144">
        <v>58.833333333333321</v>
      </c>
      <c r="K213" s="144">
        <v>25.333333333333336</v>
      </c>
      <c r="L213" s="144">
        <v>58.833333333333321</v>
      </c>
      <c r="M213" s="144">
        <v>22.666666666666664</v>
      </c>
      <c r="N213" s="145">
        <f t="shared" si="16"/>
        <v>0.96831683168316829</v>
      </c>
    </row>
    <row r="214" spans="1:14" ht="24.75" x14ac:dyDescent="0.25">
      <c r="A214" s="140" t="str">
        <f t="shared" si="22"/>
        <v>Manizales</v>
      </c>
      <c r="B214" s="141" t="str">
        <f t="shared" si="23"/>
        <v>Penal con Función de Control de Garantías</v>
      </c>
      <c r="C214" s="141" t="s">
        <v>1400</v>
      </c>
      <c r="D214" s="142">
        <v>6</v>
      </c>
      <c r="E214" s="142">
        <v>510</v>
      </c>
      <c r="F214" s="142">
        <v>85</v>
      </c>
      <c r="G214" s="142">
        <v>498</v>
      </c>
      <c r="H214" s="142">
        <v>83</v>
      </c>
      <c r="I214" s="143">
        <v>9</v>
      </c>
      <c r="J214" s="144">
        <v>60.166666666666671</v>
      </c>
      <c r="K214" s="144">
        <v>24.833333333333329</v>
      </c>
      <c r="L214" s="144">
        <v>60.166666666666671</v>
      </c>
      <c r="M214" s="144">
        <v>22.833333333333332</v>
      </c>
      <c r="N214" s="145">
        <f t="shared" si="16"/>
        <v>0.97647058823529409</v>
      </c>
    </row>
    <row r="215" spans="1:14" x14ac:dyDescent="0.25">
      <c r="A215" s="161" t="s">
        <v>1593</v>
      </c>
      <c r="B215" s="162"/>
      <c r="C215" s="162"/>
      <c r="D215" s="163"/>
      <c r="E215" s="163"/>
      <c r="F215" s="163">
        <v>92</v>
      </c>
      <c r="G215" s="163"/>
      <c r="H215" s="163">
        <v>85</v>
      </c>
      <c r="I215" s="164"/>
      <c r="J215" s="165">
        <v>67</v>
      </c>
      <c r="K215" s="165">
        <v>25</v>
      </c>
      <c r="L215" s="165">
        <v>63</v>
      </c>
      <c r="M215" s="165">
        <v>22</v>
      </c>
      <c r="N215" s="166"/>
    </row>
    <row r="216" spans="1:14" x14ac:dyDescent="0.25">
      <c r="A216" s="146" t="s">
        <v>111</v>
      </c>
      <c r="B216" s="147"/>
      <c r="C216" s="147"/>
      <c r="D216" s="149"/>
      <c r="E216" s="149">
        <v>4437</v>
      </c>
      <c r="F216" s="149">
        <v>739.49999999999989</v>
      </c>
      <c r="G216" s="149">
        <v>4058</v>
      </c>
      <c r="H216" s="149">
        <v>676.33333333333326</v>
      </c>
      <c r="I216" s="150">
        <v>63</v>
      </c>
      <c r="J216" s="151">
        <v>537.66666666666663</v>
      </c>
      <c r="K216" s="151">
        <v>201.83333333333331</v>
      </c>
      <c r="L216" s="151">
        <v>500.16666666666663</v>
      </c>
      <c r="M216" s="151">
        <v>176.16666666666669</v>
      </c>
      <c r="N216" s="152">
        <f t="shared" si="16"/>
        <v>0.91458192472391253</v>
      </c>
    </row>
    <row r="217" spans="1:14" ht="24.75" x14ac:dyDescent="0.25">
      <c r="A217" s="138" t="s">
        <v>112</v>
      </c>
      <c r="B217" s="139" t="s">
        <v>1223</v>
      </c>
      <c r="C217" s="141" t="s">
        <v>1401</v>
      </c>
      <c r="D217" s="142">
        <v>6</v>
      </c>
      <c r="E217" s="142">
        <v>865</v>
      </c>
      <c r="F217" s="142">
        <v>144.16666666666666</v>
      </c>
      <c r="G217" s="142">
        <v>844</v>
      </c>
      <c r="H217" s="142">
        <v>140.66666666666666</v>
      </c>
      <c r="I217" s="143">
        <v>6</v>
      </c>
      <c r="J217" s="144">
        <v>126</v>
      </c>
      <c r="K217" s="144">
        <v>18.166666666666668</v>
      </c>
      <c r="L217" s="144">
        <v>129.16666666666669</v>
      </c>
      <c r="M217" s="144">
        <v>11.5</v>
      </c>
      <c r="N217" s="145">
        <f t="shared" si="16"/>
        <v>0.97572254335260111</v>
      </c>
    </row>
    <row r="218" spans="1:14" ht="24.75" x14ac:dyDescent="0.25">
      <c r="A218" s="140" t="str">
        <f t="shared" ref="A218:A251" si="24">A217</f>
        <v>Medellín</v>
      </c>
      <c r="B218" s="141" t="str">
        <f t="shared" ref="B218:B251" si="25">B217</f>
        <v>Penal con Función de Control de Garantías</v>
      </c>
      <c r="C218" s="141" t="s">
        <v>1402</v>
      </c>
      <c r="D218" s="142">
        <v>6</v>
      </c>
      <c r="E218" s="142">
        <v>1260</v>
      </c>
      <c r="F218" s="142">
        <v>210</v>
      </c>
      <c r="G218" s="142">
        <v>1258</v>
      </c>
      <c r="H218" s="142">
        <v>209.66666666666666</v>
      </c>
      <c r="I218" s="143">
        <v>6</v>
      </c>
      <c r="J218" s="144">
        <v>190.1666666666666</v>
      </c>
      <c r="K218" s="144">
        <v>19.833333333333332</v>
      </c>
      <c r="L218" s="144">
        <v>190.1666666666666</v>
      </c>
      <c r="M218" s="144">
        <v>19.5</v>
      </c>
      <c r="N218" s="145">
        <f t="shared" si="16"/>
        <v>0.99841269841269842</v>
      </c>
    </row>
    <row r="219" spans="1:14" ht="24.75" x14ac:dyDescent="0.25">
      <c r="A219" s="140" t="str">
        <f t="shared" si="24"/>
        <v>Medellín</v>
      </c>
      <c r="B219" s="141" t="str">
        <f t="shared" si="25"/>
        <v>Penal con Función de Control de Garantías</v>
      </c>
      <c r="C219" s="141" t="s">
        <v>1403</v>
      </c>
      <c r="D219" s="142">
        <v>6</v>
      </c>
      <c r="E219" s="142">
        <v>871</v>
      </c>
      <c r="F219" s="142">
        <v>145.16666666666666</v>
      </c>
      <c r="G219" s="142">
        <v>823</v>
      </c>
      <c r="H219" s="142">
        <v>137.16666666666666</v>
      </c>
      <c r="I219" s="143">
        <v>10</v>
      </c>
      <c r="J219" s="144">
        <v>123.66666666666666</v>
      </c>
      <c r="K219" s="144">
        <v>21.499999999999996</v>
      </c>
      <c r="L219" s="144">
        <v>123.99999999999999</v>
      </c>
      <c r="M219" s="144">
        <v>13.166666666666666</v>
      </c>
      <c r="N219" s="145">
        <f t="shared" si="16"/>
        <v>0.94489092996555679</v>
      </c>
    </row>
    <row r="220" spans="1:14" ht="24.75" x14ac:dyDescent="0.25">
      <c r="A220" s="140" t="str">
        <f t="shared" si="24"/>
        <v>Medellín</v>
      </c>
      <c r="B220" s="141" t="str">
        <f t="shared" si="25"/>
        <v>Penal con Función de Control de Garantías</v>
      </c>
      <c r="C220" s="141" t="s">
        <v>1404</v>
      </c>
      <c r="D220" s="142">
        <v>6</v>
      </c>
      <c r="E220" s="142">
        <v>1152</v>
      </c>
      <c r="F220" s="142">
        <v>192</v>
      </c>
      <c r="G220" s="142">
        <v>1117</v>
      </c>
      <c r="H220" s="142">
        <v>186.16666666666666</v>
      </c>
      <c r="I220" s="143">
        <v>12</v>
      </c>
      <c r="J220" s="144">
        <v>169.66666666666663</v>
      </c>
      <c r="K220" s="144">
        <v>22.333333333333336</v>
      </c>
      <c r="L220" s="144">
        <v>169.66666666666663</v>
      </c>
      <c r="M220" s="144">
        <v>16.5</v>
      </c>
      <c r="N220" s="145">
        <f t="shared" si="16"/>
        <v>0.96961805555555558</v>
      </c>
    </row>
    <row r="221" spans="1:14" ht="24.75" x14ac:dyDescent="0.25">
      <c r="A221" s="140" t="str">
        <f t="shared" si="24"/>
        <v>Medellín</v>
      </c>
      <c r="B221" s="141" t="str">
        <f t="shared" si="25"/>
        <v>Penal con Función de Control de Garantías</v>
      </c>
      <c r="C221" s="141" t="s">
        <v>1405</v>
      </c>
      <c r="D221" s="142">
        <v>6</v>
      </c>
      <c r="E221" s="142">
        <v>953</v>
      </c>
      <c r="F221" s="142">
        <v>158.83333333333334</v>
      </c>
      <c r="G221" s="142">
        <v>917</v>
      </c>
      <c r="H221" s="142">
        <v>152.83333333333334</v>
      </c>
      <c r="I221" s="143">
        <v>0</v>
      </c>
      <c r="J221" s="144">
        <v>136.83333333333329</v>
      </c>
      <c r="K221" s="144">
        <v>21.999999999999996</v>
      </c>
      <c r="L221" s="144">
        <v>136.83333333333329</v>
      </c>
      <c r="M221" s="144">
        <v>16</v>
      </c>
      <c r="N221" s="145">
        <f t="shared" si="16"/>
        <v>0.96222455403987406</v>
      </c>
    </row>
    <row r="222" spans="1:14" ht="24.75" x14ac:dyDescent="0.25">
      <c r="A222" s="140" t="str">
        <f t="shared" si="24"/>
        <v>Medellín</v>
      </c>
      <c r="B222" s="141" t="str">
        <f t="shared" si="25"/>
        <v>Penal con Función de Control de Garantías</v>
      </c>
      <c r="C222" s="141" t="s">
        <v>1406</v>
      </c>
      <c r="D222" s="142">
        <v>6</v>
      </c>
      <c r="E222" s="142">
        <v>1176</v>
      </c>
      <c r="F222" s="142">
        <v>196</v>
      </c>
      <c r="G222" s="142">
        <v>1165</v>
      </c>
      <c r="H222" s="142">
        <v>194.16666666666666</v>
      </c>
      <c r="I222" s="143">
        <v>13</v>
      </c>
      <c r="J222" s="144">
        <v>173.16666666666669</v>
      </c>
      <c r="K222" s="144">
        <v>22.833333333333332</v>
      </c>
      <c r="L222" s="144">
        <v>174.83333333333334</v>
      </c>
      <c r="M222" s="144">
        <v>19.333333333333332</v>
      </c>
      <c r="N222" s="145">
        <f t="shared" ref="N222:N297" si="26">+G222/E222</f>
        <v>0.99064625850340138</v>
      </c>
    </row>
    <row r="223" spans="1:14" ht="24.75" x14ac:dyDescent="0.25">
      <c r="A223" s="140" t="str">
        <f t="shared" si="24"/>
        <v>Medellín</v>
      </c>
      <c r="B223" s="141" t="str">
        <f t="shared" si="25"/>
        <v>Penal con Función de Control de Garantías</v>
      </c>
      <c r="C223" s="141" t="s">
        <v>1407</v>
      </c>
      <c r="D223" s="142">
        <v>6</v>
      </c>
      <c r="E223" s="142">
        <v>926</v>
      </c>
      <c r="F223" s="142">
        <v>154.33333333333334</v>
      </c>
      <c r="G223" s="142">
        <v>921</v>
      </c>
      <c r="H223" s="142">
        <v>153.5</v>
      </c>
      <c r="I223" s="143">
        <v>0</v>
      </c>
      <c r="J223" s="144">
        <v>133.33333333333334</v>
      </c>
      <c r="K223" s="144">
        <v>21</v>
      </c>
      <c r="L223" s="144">
        <v>133.33333333333334</v>
      </c>
      <c r="M223" s="144">
        <v>20.166666666666668</v>
      </c>
      <c r="N223" s="145">
        <f t="shared" si="26"/>
        <v>0.99460043196544279</v>
      </c>
    </row>
    <row r="224" spans="1:14" ht="24.75" x14ac:dyDescent="0.25">
      <c r="A224" s="140" t="str">
        <f t="shared" si="24"/>
        <v>Medellín</v>
      </c>
      <c r="B224" s="141" t="str">
        <f t="shared" si="25"/>
        <v>Penal con Función de Control de Garantías</v>
      </c>
      <c r="C224" s="141" t="s">
        <v>1408</v>
      </c>
      <c r="D224" s="142">
        <v>6</v>
      </c>
      <c r="E224" s="142">
        <v>1032</v>
      </c>
      <c r="F224" s="142">
        <v>172</v>
      </c>
      <c r="G224" s="142">
        <v>1012</v>
      </c>
      <c r="H224" s="142">
        <v>168.66666666666666</v>
      </c>
      <c r="I224" s="143">
        <v>9</v>
      </c>
      <c r="J224" s="144">
        <v>151.33333333333331</v>
      </c>
      <c r="K224" s="144">
        <v>20.666666666666668</v>
      </c>
      <c r="L224" s="144">
        <v>151.33333333333331</v>
      </c>
      <c r="M224" s="144">
        <v>17.333333333333332</v>
      </c>
      <c r="N224" s="145">
        <f t="shared" si="26"/>
        <v>0.98062015503875966</v>
      </c>
    </row>
    <row r="225" spans="1:14" ht="24.75" x14ac:dyDescent="0.25">
      <c r="A225" s="140" t="str">
        <f t="shared" si="24"/>
        <v>Medellín</v>
      </c>
      <c r="B225" s="141" t="str">
        <f t="shared" si="25"/>
        <v>Penal con Función de Control de Garantías</v>
      </c>
      <c r="C225" s="141" t="s">
        <v>1409</v>
      </c>
      <c r="D225" s="142">
        <v>6</v>
      </c>
      <c r="E225" s="142">
        <v>442</v>
      </c>
      <c r="F225" s="142">
        <v>73.666666666666671</v>
      </c>
      <c r="G225" s="142">
        <v>307</v>
      </c>
      <c r="H225" s="142">
        <v>51.166666666666664</v>
      </c>
      <c r="I225" s="143">
        <v>3</v>
      </c>
      <c r="J225" s="144">
        <v>52.166666666666671</v>
      </c>
      <c r="K225" s="144">
        <v>21.500000000000004</v>
      </c>
      <c r="L225" s="144">
        <v>29.833333333333339</v>
      </c>
      <c r="M225" s="144">
        <v>21.333333333333336</v>
      </c>
      <c r="N225" s="145">
        <f t="shared" si="26"/>
        <v>0.69457013574660631</v>
      </c>
    </row>
    <row r="226" spans="1:14" ht="24.75" x14ac:dyDescent="0.25">
      <c r="A226" s="140" t="str">
        <f t="shared" si="24"/>
        <v>Medellín</v>
      </c>
      <c r="B226" s="141" t="str">
        <f t="shared" si="25"/>
        <v>Penal con Función de Control de Garantías</v>
      </c>
      <c r="C226" s="141" t="s">
        <v>1486</v>
      </c>
      <c r="D226" s="153" t="s">
        <v>204</v>
      </c>
      <c r="E226" s="153" t="s">
        <v>204</v>
      </c>
      <c r="F226" s="153" t="s">
        <v>204</v>
      </c>
      <c r="G226" s="153" t="s">
        <v>204</v>
      </c>
      <c r="H226" s="153" t="s">
        <v>204</v>
      </c>
      <c r="I226" s="153" t="s">
        <v>204</v>
      </c>
      <c r="J226" s="153" t="s">
        <v>204</v>
      </c>
      <c r="K226" s="153" t="s">
        <v>204</v>
      </c>
      <c r="L226" s="153" t="s">
        <v>204</v>
      </c>
      <c r="M226" s="153" t="s">
        <v>204</v>
      </c>
      <c r="N226" s="153" t="s">
        <v>204</v>
      </c>
    </row>
    <row r="227" spans="1:14" ht="24.75" x14ac:dyDescent="0.25">
      <c r="A227" s="140" t="str">
        <f t="shared" si="24"/>
        <v>Medellín</v>
      </c>
      <c r="B227" s="141" t="str">
        <f t="shared" si="25"/>
        <v>Penal con Función de Control de Garantías</v>
      </c>
      <c r="C227" s="141" t="s">
        <v>1410</v>
      </c>
      <c r="D227" s="142">
        <v>3</v>
      </c>
      <c r="E227" s="142">
        <v>452</v>
      </c>
      <c r="F227" s="142">
        <v>150.66666666666666</v>
      </c>
      <c r="G227" s="142">
        <v>426</v>
      </c>
      <c r="H227" s="142">
        <v>142</v>
      </c>
      <c r="I227" s="143">
        <v>14</v>
      </c>
      <c r="J227" s="144">
        <v>132.66666666666669</v>
      </c>
      <c r="K227" s="144">
        <v>18.000000000000004</v>
      </c>
      <c r="L227" s="144">
        <v>133</v>
      </c>
      <c r="M227" s="144">
        <v>9</v>
      </c>
      <c r="N227" s="145">
        <f t="shared" si="26"/>
        <v>0.94247787610619471</v>
      </c>
    </row>
    <row r="228" spans="1:14" ht="24.75" x14ac:dyDescent="0.25">
      <c r="A228" s="140" t="str">
        <f t="shared" si="24"/>
        <v>Medellín</v>
      </c>
      <c r="B228" s="141" t="str">
        <f t="shared" si="25"/>
        <v>Penal con Función de Control de Garantías</v>
      </c>
      <c r="C228" s="141" t="s">
        <v>1411</v>
      </c>
      <c r="D228" s="142">
        <v>3.5</v>
      </c>
      <c r="E228" s="142">
        <v>765</v>
      </c>
      <c r="F228" s="142">
        <v>218.57142857142858</v>
      </c>
      <c r="G228" s="142">
        <v>751</v>
      </c>
      <c r="H228" s="142">
        <v>214.57142857142858</v>
      </c>
      <c r="I228" s="143">
        <v>5</v>
      </c>
      <c r="J228" s="144">
        <v>200.28571428571433</v>
      </c>
      <c r="K228" s="144">
        <v>18.285714285714288</v>
      </c>
      <c r="L228" s="144">
        <v>200.28571428571433</v>
      </c>
      <c r="M228" s="144">
        <v>14.285714285714285</v>
      </c>
      <c r="N228" s="145">
        <f t="shared" si="26"/>
        <v>0.98169934640522871</v>
      </c>
    </row>
    <row r="229" spans="1:14" ht="24.75" x14ac:dyDescent="0.25">
      <c r="A229" s="140" t="str">
        <f t="shared" si="24"/>
        <v>Medellín</v>
      </c>
      <c r="B229" s="141" t="str">
        <f t="shared" si="25"/>
        <v>Penal con Función de Control de Garantías</v>
      </c>
      <c r="C229" s="141" t="s">
        <v>1485</v>
      </c>
      <c r="D229" s="153" t="s">
        <v>204</v>
      </c>
      <c r="E229" s="153" t="s">
        <v>204</v>
      </c>
      <c r="F229" s="153" t="s">
        <v>204</v>
      </c>
      <c r="G229" s="153" t="s">
        <v>204</v>
      </c>
      <c r="H229" s="153" t="s">
        <v>204</v>
      </c>
      <c r="I229" s="153" t="s">
        <v>204</v>
      </c>
      <c r="J229" s="153" t="s">
        <v>204</v>
      </c>
      <c r="K229" s="153" t="s">
        <v>204</v>
      </c>
      <c r="L229" s="153" t="s">
        <v>204</v>
      </c>
      <c r="M229" s="153" t="s">
        <v>204</v>
      </c>
      <c r="N229" s="153" t="s">
        <v>204</v>
      </c>
    </row>
    <row r="230" spans="1:14" ht="24.75" x14ac:dyDescent="0.25">
      <c r="A230" s="140" t="str">
        <f t="shared" si="24"/>
        <v>Medellín</v>
      </c>
      <c r="B230" s="141" t="str">
        <f t="shared" si="25"/>
        <v>Penal con Función de Control de Garantías</v>
      </c>
      <c r="C230" s="141" t="s">
        <v>1412</v>
      </c>
      <c r="D230" s="142">
        <v>3</v>
      </c>
      <c r="E230" s="142">
        <v>83</v>
      </c>
      <c r="F230" s="142">
        <v>27.666666666666668</v>
      </c>
      <c r="G230" s="142">
        <v>129</v>
      </c>
      <c r="H230" s="142">
        <v>43</v>
      </c>
      <c r="I230" s="143">
        <v>392</v>
      </c>
      <c r="J230" s="144">
        <v>9.6666666666666661</v>
      </c>
      <c r="K230" s="144">
        <v>18</v>
      </c>
      <c r="L230" s="144">
        <v>25.666666666666664</v>
      </c>
      <c r="M230" s="144">
        <v>17.333333333333332</v>
      </c>
      <c r="N230" s="145">
        <f t="shared" si="26"/>
        <v>1.5542168674698795</v>
      </c>
    </row>
    <row r="231" spans="1:14" ht="24.75" x14ac:dyDescent="0.25">
      <c r="A231" s="140" t="str">
        <f t="shared" si="24"/>
        <v>Medellín</v>
      </c>
      <c r="B231" s="141" t="str">
        <f t="shared" si="25"/>
        <v>Penal con Función de Control de Garantías</v>
      </c>
      <c r="C231" s="141" t="s">
        <v>1413</v>
      </c>
      <c r="D231" s="142">
        <v>3</v>
      </c>
      <c r="E231" s="142">
        <v>417</v>
      </c>
      <c r="F231" s="142">
        <v>139</v>
      </c>
      <c r="G231" s="142">
        <v>407</v>
      </c>
      <c r="H231" s="142">
        <v>135.66666666666666</v>
      </c>
      <c r="I231" s="143">
        <v>9</v>
      </c>
      <c r="J231" s="144">
        <v>121.33333333333334</v>
      </c>
      <c r="K231" s="144">
        <v>17.666666666666668</v>
      </c>
      <c r="L231" s="144">
        <v>124.66666666666667</v>
      </c>
      <c r="M231" s="144">
        <v>11</v>
      </c>
      <c r="N231" s="145">
        <f t="shared" si="26"/>
        <v>0.97601918465227822</v>
      </c>
    </row>
    <row r="232" spans="1:14" ht="24.75" x14ac:dyDescent="0.25">
      <c r="A232" s="140" t="str">
        <f t="shared" si="24"/>
        <v>Medellín</v>
      </c>
      <c r="B232" s="141" t="str">
        <f t="shared" si="25"/>
        <v>Penal con Función de Control de Garantías</v>
      </c>
      <c r="C232" s="141" t="s">
        <v>1414</v>
      </c>
      <c r="D232" s="142">
        <v>6</v>
      </c>
      <c r="E232" s="142">
        <v>919</v>
      </c>
      <c r="F232" s="142">
        <v>153.16666666666666</v>
      </c>
      <c r="G232" s="142">
        <v>882</v>
      </c>
      <c r="H232" s="142">
        <v>147</v>
      </c>
      <c r="I232" s="143">
        <v>35</v>
      </c>
      <c r="J232" s="144">
        <v>131.5</v>
      </c>
      <c r="K232" s="144">
        <v>21.666666666666664</v>
      </c>
      <c r="L232" s="144">
        <v>131.5</v>
      </c>
      <c r="M232" s="144">
        <v>15.5</v>
      </c>
      <c r="N232" s="145">
        <f t="shared" si="26"/>
        <v>0.9597388465723613</v>
      </c>
    </row>
    <row r="233" spans="1:14" ht="24.75" x14ac:dyDescent="0.25">
      <c r="A233" s="140" t="str">
        <f t="shared" si="24"/>
        <v>Medellín</v>
      </c>
      <c r="B233" s="141" t="str">
        <f t="shared" si="25"/>
        <v>Penal con Función de Control de Garantías</v>
      </c>
      <c r="C233" s="141" t="s">
        <v>1415</v>
      </c>
      <c r="D233" s="142">
        <v>4.5</v>
      </c>
      <c r="E233" s="142">
        <v>234</v>
      </c>
      <c r="F233" s="142">
        <v>52</v>
      </c>
      <c r="G233" s="142">
        <v>222</v>
      </c>
      <c r="H233" s="142">
        <v>49.333333333333336</v>
      </c>
      <c r="I233" s="143">
        <v>7</v>
      </c>
      <c r="J233" s="144">
        <v>42.888888888888886</v>
      </c>
      <c r="K233" s="144">
        <v>9.1111111111111107</v>
      </c>
      <c r="L233" s="144">
        <v>42.888888888888886</v>
      </c>
      <c r="M233" s="144">
        <v>6.4444444444444438</v>
      </c>
      <c r="N233" s="145">
        <f t="shared" si="26"/>
        <v>0.94871794871794868</v>
      </c>
    </row>
    <row r="234" spans="1:14" ht="24.75" x14ac:dyDescent="0.25">
      <c r="A234" s="140" t="str">
        <f t="shared" si="24"/>
        <v>Medellín</v>
      </c>
      <c r="B234" s="141" t="str">
        <f t="shared" si="25"/>
        <v>Penal con Función de Control de Garantías</v>
      </c>
      <c r="C234" s="141" t="s">
        <v>1416</v>
      </c>
      <c r="D234" s="142">
        <v>6</v>
      </c>
      <c r="E234" s="142">
        <v>967</v>
      </c>
      <c r="F234" s="142">
        <v>161.16666666666666</v>
      </c>
      <c r="G234" s="142">
        <v>944</v>
      </c>
      <c r="H234" s="142">
        <v>157.33333333333334</v>
      </c>
      <c r="I234" s="143">
        <v>15</v>
      </c>
      <c r="J234" s="144">
        <v>139.5</v>
      </c>
      <c r="K234" s="144">
        <v>21.666666666666668</v>
      </c>
      <c r="L234" s="144">
        <v>139.5</v>
      </c>
      <c r="M234" s="144">
        <v>17.833333333333332</v>
      </c>
      <c r="N234" s="145">
        <f t="shared" si="26"/>
        <v>0.97621509824198549</v>
      </c>
    </row>
    <row r="235" spans="1:14" ht="24.75" x14ac:dyDescent="0.25">
      <c r="A235" s="140" t="str">
        <f t="shared" si="24"/>
        <v>Medellín</v>
      </c>
      <c r="B235" s="141" t="str">
        <f t="shared" si="25"/>
        <v>Penal con Función de Control de Garantías</v>
      </c>
      <c r="C235" s="141" t="s">
        <v>1417</v>
      </c>
      <c r="D235" s="142">
        <v>3</v>
      </c>
      <c r="E235" s="142">
        <v>344</v>
      </c>
      <c r="F235" s="142">
        <v>114.66666666666667</v>
      </c>
      <c r="G235" s="142">
        <v>345</v>
      </c>
      <c r="H235" s="142">
        <v>115</v>
      </c>
      <c r="I235" s="143">
        <v>3</v>
      </c>
      <c r="J235" s="144">
        <v>99.333333333333314</v>
      </c>
      <c r="K235" s="144">
        <v>15.333333333333336</v>
      </c>
      <c r="L235" s="144">
        <v>102</v>
      </c>
      <c r="M235" s="144">
        <v>13.000000000000002</v>
      </c>
      <c r="N235" s="145">
        <f t="shared" si="26"/>
        <v>1.0029069767441861</v>
      </c>
    </row>
    <row r="236" spans="1:14" ht="24.75" x14ac:dyDescent="0.25">
      <c r="A236" s="140" t="str">
        <f t="shared" si="24"/>
        <v>Medellín</v>
      </c>
      <c r="B236" s="141" t="str">
        <f t="shared" si="25"/>
        <v>Penal con Función de Control de Garantías</v>
      </c>
      <c r="C236" s="141" t="s">
        <v>1484</v>
      </c>
      <c r="D236" s="153" t="s">
        <v>204</v>
      </c>
      <c r="E236" s="153" t="s">
        <v>204</v>
      </c>
      <c r="F236" s="153" t="s">
        <v>204</v>
      </c>
      <c r="G236" s="153" t="s">
        <v>204</v>
      </c>
      <c r="H236" s="153" t="s">
        <v>204</v>
      </c>
      <c r="I236" s="153" t="s">
        <v>204</v>
      </c>
      <c r="J236" s="153" t="s">
        <v>204</v>
      </c>
      <c r="K236" s="153" t="s">
        <v>204</v>
      </c>
      <c r="L236" s="153" t="s">
        <v>204</v>
      </c>
      <c r="M236" s="153" t="s">
        <v>204</v>
      </c>
      <c r="N236" s="153" t="s">
        <v>204</v>
      </c>
    </row>
    <row r="237" spans="1:14" ht="24.75" x14ac:dyDescent="0.25">
      <c r="A237" s="140" t="str">
        <f t="shared" si="24"/>
        <v>Medellín</v>
      </c>
      <c r="B237" s="141" t="str">
        <f t="shared" si="25"/>
        <v>Penal con Función de Control de Garantías</v>
      </c>
      <c r="C237" s="141" t="s">
        <v>1418</v>
      </c>
      <c r="D237" s="142">
        <v>6</v>
      </c>
      <c r="E237" s="142">
        <v>1096</v>
      </c>
      <c r="F237" s="142">
        <v>182.66666666666666</v>
      </c>
      <c r="G237" s="142">
        <v>1069</v>
      </c>
      <c r="H237" s="142">
        <v>178.16666666666666</v>
      </c>
      <c r="I237" s="143">
        <v>9</v>
      </c>
      <c r="J237" s="144">
        <v>161.16666666666663</v>
      </c>
      <c r="K237" s="144">
        <v>21.5</v>
      </c>
      <c r="L237" s="144">
        <v>161.16666666666663</v>
      </c>
      <c r="M237" s="144">
        <v>17</v>
      </c>
      <c r="N237" s="145">
        <f t="shared" si="26"/>
        <v>0.97536496350364965</v>
      </c>
    </row>
    <row r="238" spans="1:14" ht="24.75" x14ac:dyDescent="0.25">
      <c r="A238" s="140" t="str">
        <f t="shared" si="24"/>
        <v>Medellín</v>
      </c>
      <c r="B238" s="141" t="str">
        <f t="shared" si="25"/>
        <v>Penal con Función de Control de Garantías</v>
      </c>
      <c r="C238" s="141" t="s">
        <v>1419</v>
      </c>
      <c r="D238" s="142">
        <v>6</v>
      </c>
      <c r="E238" s="142">
        <v>1044</v>
      </c>
      <c r="F238" s="142">
        <v>174</v>
      </c>
      <c r="G238" s="142">
        <v>209</v>
      </c>
      <c r="H238" s="142">
        <v>34.833333333333336</v>
      </c>
      <c r="I238" s="143">
        <v>1</v>
      </c>
      <c r="J238" s="144">
        <v>152.5</v>
      </c>
      <c r="K238" s="144">
        <v>21.5</v>
      </c>
      <c r="L238" s="144">
        <v>0</v>
      </c>
      <c r="M238" s="144">
        <v>34.833333333333329</v>
      </c>
      <c r="N238" s="145">
        <f t="shared" si="26"/>
        <v>0.20019157088122605</v>
      </c>
    </row>
    <row r="239" spans="1:14" ht="24.75" x14ac:dyDescent="0.25">
      <c r="A239" s="140" t="str">
        <f t="shared" si="24"/>
        <v>Medellín</v>
      </c>
      <c r="B239" s="141" t="str">
        <f t="shared" si="25"/>
        <v>Penal con Función de Control de Garantías</v>
      </c>
      <c r="C239" s="141" t="s">
        <v>1420</v>
      </c>
      <c r="D239" s="142">
        <v>6</v>
      </c>
      <c r="E239" s="142">
        <v>1122</v>
      </c>
      <c r="F239" s="142">
        <v>187</v>
      </c>
      <c r="G239" s="142">
        <v>1109</v>
      </c>
      <c r="H239" s="142">
        <v>184.83333333333334</v>
      </c>
      <c r="I239" s="143">
        <v>9</v>
      </c>
      <c r="J239" s="144">
        <v>177.5</v>
      </c>
      <c r="K239" s="144">
        <v>9.5</v>
      </c>
      <c r="L239" s="144">
        <v>176.00000000000006</v>
      </c>
      <c r="M239" s="144">
        <v>8.8333333333333321</v>
      </c>
      <c r="N239" s="145">
        <f t="shared" si="26"/>
        <v>0.98841354723707664</v>
      </c>
    </row>
    <row r="240" spans="1:14" ht="24.75" x14ac:dyDescent="0.25">
      <c r="A240" s="140" t="str">
        <f t="shared" si="24"/>
        <v>Medellín</v>
      </c>
      <c r="B240" s="141" t="str">
        <f t="shared" si="25"/>
        <v>Penal con Función de Control de Garantías</v>
      </c>
      <c r="C240" s="141" t="s">
        <v>1421</v>
      </c>
      <c r="D240" s="142">
        <v>6</v>
      </c>
      <c r="E240" s="142">
        <v>1164</v>
      </c>
      <c r="F240" s="142">
        <v>194</v>
      </c>
      <c r="G240" s="142">
        <v>962</v>
      </c>
      <c r="H240" s="142">
        <v>160.33333333333334</v>
      </c>
      <c r="I240" s="143">
        <v>9</v>
      </c>
      <c r="J240" s="144">
        <v>175.83333333333323</v>
      </c>
      <c r="K240" s="144">
        <v>18.166666666666668</v>
      </c>
      <c r="L240" s="144">
        <v>144.33333333333331</v>
      </c>
      <c r="M240" s="144">
        <v>16.000000000000004</v>
      </c>
      <c r="N240" s="145">
        <f t="shared" si="26"/>
        <v>0.82646048109965631</v>
      </c>
    </row>
    <row r="241" spans="1:14" ht="24.75" x14ac:dyDescent="0.25">
      <c r="A241" s="140" t="str">
        <f t="shared" si="24"/>
        <v>Medellín</v>
      </c>
      <c r="B241" s="141" t="str">
        <f t="shared" si="25"/>
        <v>Penal con Función de Control de Garantías</v>
      </c>
      <c r="C241" s="141" t="s">
        <v>1422</v>
      </c>
      <c r="D241" s="142">
        <v>6</v>
      </c>
      <c r="E241" s="142">
        <v>927</v>
      </c>
      <c r="F241" s="142">
        <v>154.5</v>
      </c>
      <c r="G241" s="142">
        <v>866</v>
      </c>
      <c r="H241" s="142">
        <v>144.33333333333334</v>
      </c>
      <c r="I241" s="143">
        <v>14</v>
      </c>
      <c r="J241" s="144">
        <v>132.16666666666666</v>
      </c>
      <c r="K241" s="144">
        <v>22.333333333333336</v>
      </c>
      <c r="L241" s="144">
        <v>130.66666666666669</v>
      </c>
      <c r="M241" s="144">
        <v>13.666666666666668</v>
      </c>
      <c r="N241" s="145">
        <f t="shared" si="26"/>
        <v>0.93419633225458465</v>
      </c>
    </row>
    <row r="242" spans="1:14" ht="24.75" x14ac:dyDescent="0.25">
      <c r="A242" s="140" t="str">
        <f t="shared" si="24"/>
        <v>Medellín</v>
      </c>
      <c r="B242" s="141" t="str">
        <f t="shared" si="25"/>
        <v>Penal con Función de Control de Garantías</v>
      </c>
      <c r="C242" s="141" t="s">
        <v>1423</v>
      </c>
      <c r="D242" s="142">
        <v>4.7</v>
      </c>
      <c r="E242" s="142">
        <v>784</v>
      </c>
      <c r="F242" s="142">
        <v>166.80851063829786</v>
      </c>
      <c r="G242" s="142">
        <v>730</v>
      </c>
      <c r="H242" s="142">
        <v>155.31914893617019</v>
      </c>
      <c r="I242" s="143">
        <v>0</v>
      </c>
      <c r="J242" s="144">
        <v>145.10638297872339</v>
      </c>
      <c r="K242" s="144">
        <v>21.702127659574469</v>
      </c>
      <c r="L242" s="144">
        <v>145.10638297872339</v>
      </c>
      <c r="M242" s="144">
        <v>10.212765957446807</v>
      </c>
      <c r="N242" s="145">
        <f t="shared" si="26"/>
        <v>0.93112244897959184</v>
      </c>
    </row>
    <row r="243" spans="1:14" ht="24.75" x14ac:dyDescent="0.25">
      <c r="A243" s="140" t="str">
        <f t="shared" si="24"/>
        <v>Medellín</v>
      </c>
      <c r="B243" s="141" t="str">
        <f t="shared" si="25"/>
        <v>Penal con Función de Control de Garantías</v>
      </c>
      <c r="C243" s="141" t="s">
        <v>1424</v>
      </c>
      <c r="D243" s="142">
        <v>3</v>
      </c>
      <c r="E243" s="142">
        <v>55</v>
      </c>
      <c r="F243" s="142">
        <v>18.333333333333332</v>
      </c>
      <c r="G243" s="142">
        <v>52</v>
      </c>
      <c r="H243" s="142">
        <v>17.333333333333332</v>
      </c>
      <c r="I243" s="143">
        <v>0</v>
      </c>
      <c r="J243" s="144"/>
      <c r="K243" s="144">
        <v>18.333333333333332</v>
      </c>
      <c r="L243" s="144"/>
      <c r="M243" s="144">
        <v>17.333333333333332</v>
      </c>
      <c r="N243" s="145">
        <f t="shared" si="26"/>
        <v>0.94545454545454544</v>
      </c>
    </row>
    <row r="244" spans="1:14" ht="24.75" x14ac:dyDescent="0.25">
      <c r="A244" s="140" t="str">
        <f t="shared" si="24"/>
        <v>Medellín</v>
      </c>
      <c r="B244" s="141" t="str">
        <f t="shared" si="25"/>
        <v>Penal con Función de Control de Garantías</v>
      </c>
      <c r="C244" s="141" t="s">
        <v>1425</v>
      </c>
      <c r="D244" s="142">
        <v>4.2</v>
      </c>
      <c r="E244" s="142">
        <v>759</v>
      </c>
      <c r="F244" s="142">
        <v>180.71428571428569</v>
      </c>
      <c r="G244" s="142">
        <v>722</v>
      </c>
      <c r="H244" s="142">
        <v>171.9047619047619</v>
      </c>
      <c r="I244" s="143">
        <v>5</v>
      </c>
      <c r="J244" s="144">
        <v>161.42857142857142</v>
      </c>
      <c r="K244" s="144">
        <v>19.285714285714288</v>
      </c>
      <c r="L244" s="144">
        <v>161.42857142857142</v>
      </c>
      <c r="M244" s="144">
        <v>10.476190476190474</v>
      </c>
      <c r="N244" s="145">
        <f t="shared" si="26"/>
        <v>0.9512516469038208</v>
      </c>
    </row>
    <row r="245" spans="1:14" ht="24.75" x14ac:dyDescent="0.25">
      <c r="A245" s="140" t="str">
        <f t="shared" si="24"/>
        <v>Medellín</v>
      </c>
      <c r="B245" s="141" t="str">
        <f t="shared" si="25"/>
        <v>Penal con Función de Control de Garantías</v>
      </c>
      <c r="C245" s="141" t="s">
        <v>1426</v>
      </c>
      <c r="D245" s="142">
        <v>6</v>
      </c>
      <c r="E245" s="142">
        <v>1007</v>
      </c>
      <c r="F245" s="142">
        <v>167.83333333333334</v>
      </c>
      <c r="G245" s="142">
        <v>1043</v>
      </c>
      <c r="H245" s="142">
        <v>173.83333333333334</v>
      </c>
      <c r="I245" s="143">
        <v>14</v>
      </c>
      <c r="J245" s="144">
        <v>145.66666666666669</v>
      </c>
      <c r="K245" s="144">
        <v>22.166666666666668</v>
      </c>
      <c r="L245" s="144">
        <v>157.33333333333334</v>
      </c>
      <c r="M245" s="144">
        <v>16.5</v>
      </c>
      <c r="N245" s="145">
        <f t="shared" si="26"/>
        <v>1.0357497517378351</v>
      </c>
    </row>
    <row r="246" spans="1:14" ht="24.75" x14ac:dyDescent="0.25">
      <c r="A246" s="140" t="str">
        <f t="shared" si="24"/>
        <v>Medellín</v>
      </c>
      <c r="B246" s="141" t="str">
        <f t="shared" si="25"/>
        <v>Penal con Función de Control de Garantías</v>
      </c>
      <c r="C246" s="141" t="s">
        <v>1427</v>
      </c>
      <c r="D246" s="142">
        <v>3</v>
      </c>
      <c r="E246" s="142">
        <v>236</v>
      </c>
      <c r="F246" s="142">
        <v>78.666666666666671</v>
      </c>
      <c r="G246" s="142">
        <v>234</v>
      </c>
      <c r="H246" s="142">
        <v>78</v>
      </c>
      <c r="I246" s="143">
        <v>0</v>
      </c>
      <c r="J246" s="144">
        <v>78.666666666666657</v>
      </c>
      <c r="K246" s="144"/>
      <c r="L246" s="144">
        <v>77.999999999999986</v>
      </c>
      <c r="M246" s="144"/>
      <c r="N246" s="145">
        <f t="shared" si="26"/>
        <v>0.99152542372881358</v>
      </c>
    </row>
    <row r="247" spans="1:14" ht="24.75" x14ac:dyDescent="0.25">
      <c r="A247" s="140" t="str">
        <f t="shared" si="24"/>
        <v>Medellín</v>
      </c>
      <c r="B247" s="141" t="str">
        <f t="shared" si="25"/>
        <v>Penal con Función de Control de Garantías</v>
      </c>
      <c r="C247" s="141" t="s">
        <v>1428</v>
      </c>
      <c r="D247" s="142">
        <v>6</v>
      </c>
      <c r="E247" s="142">
        <v>427</v>
      </c>
      <c r="F247" s="142">
        <v>71.166666666666671</v>
      </c>
      <c r="G247" s="142">
        <v>406</v>
      </c>
      <c r="H247" s="142">
        <v>67.666666666666671</v>
      </c>
      <c r="I247" s="143">
        <v>0</v>
      </c>
      <c r="J247" s="144">
        <v>71.166666666666671</v>
      </c>
      <c r="K247" s="144"/>
      <c r="L247" s="144">
        <v>67.666666666666671</v>
      </c>
      <c r="M247" s="144"/>
      <c r="N247" s="145">
        <f t="shared" si="26"/>
        <v>0.95081967213114749</v>
      </c>
    </row>
    <row r="248" spans="1:14" ht="24.75" x14ac:dyDescent="0.25">
      <c r="A248" s="140" t="str">
        <f t="shared" si="24"/>
        <v>Medellín</v>
      </c>
      <c r="B248" s="141" t="str">
        <f t="shared" si="25"/>
        <v>Penal con Función de Control de Garantías</v>
      </c>
      <c r="C248" s="141" t="s">
        <v>1429</v>
      </c>
      <c r="D248" s="142">
        <v>6</v>
      </c>
      <c r="E248" s="142">
        <v>460</v>
      </c>
      <c r="F248" s="142">
        <v>76.666666666666671</v>
      </c>
      <c r="G248" s="142">
        <v>460</v>
      </c>
      <c r="H248" s="142">
        <v>76.666666666666671</v>
      </c>
      <c r="I248" s="143">
        <v>0</v>
      </c>
      <c r="J248" s="144">
        <v>76.666666666666671</v>
      </c>
      <c r="K248" s="144"/>
      <c r="L248" s="144">
        <v>76.666666666666671</v>
      </c>
      <c r="M248" s="144"/>
      <c r="N248" s="145">
        <f t="shared" si="26"/>
        <v>1</v>
      </c>
    </row>
    <row r="249" spans="1:14" ht="24.75" x14ac:dyDescent="0.25">
      <c r="A249" s="140" t="str">
        <f t="shared" si="24"/>
        <v>Medellín</v>
      </c>
      <c r="B249" s="141" t="str">
        <f t="shared" si="25"/>
        <v>Penal con Función de Control de Garantías</v>
      </c>
      <c r="C249" s="141" t="s">
        <v>1430</v>
      </c>
      <c r="D249" s="142">
        <v>6</v>
      </c>
      <c r="E249" s="142">
        <v>347</v>
      </c>
      <c r="F249" s="142">
        <v>57.833333333333336</v>
      </c>
      <c r="G249" s="142">
        <v>345</v>
      </c>
      <c r="H249" s="142">
        <v>57.5</v>
      </c>
      <c r="I249" s="143">
        <v>0</v>
      </c>
      <c r="J249" s="144">
        <v>57.833333333333336</v>
      </c>
      <c r="K249" s="144"/>
      <c r="L249" s="144">
        <v>57.499999999999993</v>
      </c>
      <c r="M249" s="144"/>
      <c r="N249" s="145">
        <f t="shared" si="26"/>
        <v>0.99423631123919309</v>
      </c>
    </row>
    <row r="250" spans="1:14" ht="24.75" x14ac:dyDescent="0.25">
      <c r="A250" s="140" t="str">
        <f t="shared" si="24"/>
        <v>Medellín</v>
      </c>
      <c r="B250" s="141" t="str">
        <f t="shared" si="25"/>
        <v>Penal con Función de Control de Garantías</v>
      </c>
      <c r="C250" s="141" t="s">
        <v>1431</v>
      </c>
      <c r="D250" s="142">
        <v>6</v>
      </c>
      <c r="E250" s="142">
        <v>390</v>
      </c>
      <c r="F250" s="142">
        <v>65</v>
      </c>
      <c r="G250" s="142">
        <v>350</v>
      </c>
      <c r="H250" s="142">
        <v>58.333333333333336</v>
      </c>
      <c r="I250" s="143">
        <v>0</v>
      </c>
      <c r="J250" s="144">
        <v>65</v>
      </c>
      <c r="K250" s="144"/>
      <c r="L250" s="144">
        <v>58.333333333333336</v>
      </c>
      <c r="M250" s="144"/>
      <c r="N250" s="145">
        <f t="shared" si="26"/>
        <v>0.89743589743589747</v>
      </c>
    </row>
    <row r="251" spans="1:14" ht="24.75" x14ac:dyDescent="0.25">
      <c r="A251" s="140" t="str">
        <f t="shared" si="24"/>
        <v>Medellín</v>
      </c>
      <c r="B251" s="141" t="str">
        <f t="shared" si="25"/>
        <v>Penal con Función de Control de Garantías</v>
      </c>
      <c r="C251" s="141" t="s">
        <v>1432</v>
      </c>
      <c r="D251" s="142">
        <v>6</v>
      </c>
      <c r="E251" s="142">
        <v>519</v>
      </c>
      <c r="F251" s="142">
        <v>86.5</v>
      </c>
      <c r="G251" s="142">
        <v>367</v>
      </c>
      <c r="H251" s="142">
        <v>61.166666666666664</v>
      </c>
      <c r="I251" s="143">
        <v>416</v>
      </c>
      <c r="J251" s="144">
        <v>86.499999999999972</v>
      </c>
      <c r="K251" s="144"/>
      <c r="L251" s="144">
        <v>61.16666666666665</v>
      </c>
      <c r="M251" s="144"/>
      <c r="N251" s="145">
        <f t="shared" si="26"/>
        <v>0.7071290944123314</v>
      </c>
    </row>
    <row r="252" spans="1:14" x14ac:dyDescent="0.25">
      <c r="A252" s="161" t="s">
        <v>1593</v>
      </c>
      <c r="B252" s="162"/>
      <c r="C252" s="162"/>
      <c r="D252" s="163"/>
      <c r="E252" s="163"/>
      <c r="F252" s="163">
        <v>135</v>
      </c>
      <c r="G252" s="163"/>
      <c r="H252" s="163">
        <v>126</v>
      </c>
      <c r="I252" s="164"/>
      <c r="J252" s="165">
        <v>123</v>
      </c>
      <c r="K252" s="165">
        <v>19</v>
      </c>
      <c r="L252" s="165">
        <v>117</v>
      </c>
      <c r="M252" s="165">
        <v>16</v>
      </c>
      <c r="N252" s="166"/>
    </row>
    <row r="253" spans="1:14" x14ac:dyDescent="0.25">
      <c r="A253" s="146" t="s">
        <v>128</v>
      </c>
      <c r="B253" s="147"/>
      <c r="C253" s="147"/>
      <c r="D253" s="149"/>
      <c r="E253" s="149">
        <v>23195</v>
      </c>
      <c r="F253" s="149">
        <v>4324.7608915906785</v>
      </c>
      <c r="G253" s="149">
        <v>21394</v>
      </c>
      <c r="H253" s="149">
        <v>4018.128672745695</v>
      </c>
      <c r="I253" s="150">
        <v>1016</v>
      </c>
      <c r="J253" s="151">
        <v>3820.7095575818971</v>
      </c>
      <c r="K253" s="151">
        <v>504.05133400878077</v>
      </c>
      <c r="L253" s="151">
        <v>3614.0428909152315</v>
      </c>
      <c r="M253" s="151">
        <v>404.08578183046274</v>
      </c>
      <c r="N253" s="152">
        <f t="shared" si="26"/>
        <v>0.92235395559387801</v>
      </c>
    </row>
    <row r="254" spans="1:14" ht="24.75" x14ac:dyDescent="0.25">
      <c r="A254" s="138" t="s">
        <v>129</v>
      </c>
      <c r="B254" s="139" t="s">
        <v>1223</v>
      </c>
      <c r="C254" s="141" t="s">
        <v>1433</v>
      </c>
      <c r="D254" s="142">
        <v>6</v>
      </c>
      <c r="E254" s="142">
        <v>346</v>
      </c>
      <c r="F254" s="142">
        <v>57.666666666666664</v>
      </c>
      <c r="G254" s="142">
        <v>346</v>
      </c>
      <c r="H254" s="142">
        <v>57.666666666666664</v>
      </c>
      <c r="I254" s="143">
        <v>0</v>
      </c>
      <c r="J254" s="144">
        <v>57.666666666666664</v>
      </c>
      <c r="K254" s="144"/>
      <c r="L254" s="144">
        <v>57.666666666666664</v>
      </c>
      <c r="M254" s="144"/>
      <c r="N254" s="145">
        <f t="shared" si="26"/>
        <v>1</v>
      </c>
    </row>
    <row r="255" spans="1:14" ht="24.75" x14ac:dyDescent="0.25">
      <c r="A255" s="140" t="str">
        <f>A254</f>
        <v>Montería</v>
      </c>
      <c r="B255" s="141" t="str">
        <f t="shared" ref="B255" si="27">B254</f>
        <v>Penal con Función de Control de Garantías</v>
      </c>
      <c r="C255" s="141" t="s">
        <v>1434</v>
      </c>
      <c r="D255" s="142">
        <v>6</v>
      </c>
      <c r="E255" s="142">
        <v>540</v>
      </c>
      <c r="F255" s="142">
        <v>90</v>
      </c>
      <c r="G255" s="142">
        <v>636</v>
      </c>
      <c r="H255" s="142">
        <v>106</v>
      </c>
      <c r="I255" s="143">
        <v>0</v>
      </c>
      <c r="J255" s="144">
        <v>89.999999999999972</v>
      </c>
      <c r="K255" s="144"/>
      <c r="L255" s="144">
        <v>105.99999999999999</v>
      </c>
      <c r="M255" s="144"/>
      <c r="N255" s="145">
        <f t="shared" si="26"/>
        <v>1.1777777777777778</v>
      </c>
    </row>
    <row r="256" spans="1:14" x14ac:dyDescent="0.25">
      <c r="A256" s="161" t="s">
        <v>1593</v>
      </c>
      <c r="B256" s="162"/>
      <c r="C256" s="162"/>
      <c r="D256" s="163"/>
      <c r="E256" s="163"/>
      <c r="F256" s="163">
        <v>74</v>
      </c>
      <c r="G256" s="163"/>
      <c r="H256" s="163">
        <v>82</v>
      </c>
      <c r="I256" s="164"/>
      <c r="J256" s="165">
        <v>74</v>
      </c>
      <c r="K256" s="165"/>
      <c r="L256" s="165">
        <v>82</v>
      </c>
      <c r="M256" s="165"/>
      <c r="N256" s="166"/>
    </row>
    <row r="257" spans="1:14" x14ac:dyDescent="0.25">
      <c r="A257" s="146" t="s">
        <v>133</v>
      </c>
      <c r="B257" s="147"/>
      <c r="C257" s="147"/>
      <c r="D257" s="149"/>
      <c r="E257" s="149">
        <v>886</v>
      </c>
      <c r="F257" s="149">
        <v>147.66666666666666</v>
      </c>
      <c r="G257" s="149">
        <v>982</v>
      </c>
      <c r="H257" s="149">
        <v>163.66666666666666</v>
      </c>
      <c r="I257" s="150">
        <v>0</v>
      </c>
      <c r="J257" s="151">
        <v>147.66666666666663</v>
      </c>
      <c r="K257" s="151"/>
      <c r="L257" s="151">
        <v>163.66666666666666</v>
      </c>
      <c r="M257" s="151"/>
      <c r="N257" s="152">
        <f t="shared" si="26"/>
        <v>1.1083521444695259</v>
      </c>
    </row>
    <row r="258" spans="1:14" ht="24.75" x14ac:dyDescent="0.25">
      <c r="A258" s="138" t="s">
        <v>134</v>
      </c>
      <c r="B258" s="139" t="s">
        <v>1223</v>
      </c>
      <c r="C258" s="141" t="s">
        <v>1435</v>
      </c>
      <c r="D258" s="142">
        <v>6</v>
      </c>
      <c r="E258" s="142">
        <v>957</v>
      </c>
      <c r="F258" s="142">
        <v>159.5</v>
      </c>
      <c r="G258" s="142">
        <v>912</v>
      </c>
      <c r="H258" s="142">
        <v>152</v>
      </c>
      <c r="I258" s="143">
        <v>12</v>
      </c>
      <c r="J258" s="144">
        <v>143.33333333333331</v>
      </c>
      <c r="K258" s="144">
        <v>16.166666666666668</v>
      </c>
      <c r="L258" s="144">
        <v>142</v>
      </c>
      <c r="M258" s="144">
        <v>9.9999999999999982</v>
      </c>
      <c r="N258" s="145">
        <f t="shared" si="26"/>
        <v>0.95297805642633227</v>
      </c>
    </row>
    <row r="259" spans="1:14" ht="24.75" x14ac:dyDescent="0.25">
      <c r="A259" s="140" t="str">
        <f t="shared" ref="A259:A262" si="28">A258</f>
        <v>Neiva</v>
      </c>
      <c r="B259" s="141" t="str">
        <f t="shared" ref="B259:B262" si="29">B258</f>
        <v>Penal con Función de Control de Garantías</v>
      </c>
      <c r="C259" s="141" t="s">
        <v>1436</v>
      </c>
      <c r="D259" s="142">
        <v>6</v>
      </c>
      <c r="E259" s="142">
        <v>991</v>
      </c>
      <c r="F259" s="142">
        <v>165.16666666666666</v>
      </c>
      <c r="G259" s="142">
        <v>955</v>
      </c>
      <c r="H259" s="142">
        <v>159.16666666666666</v>
      </c>
      <c r="I259" s="143">
        <v>6</v>
      </c>
      <c r="J259" s="144">
        <v>149.66666666666669</v>
      </c>
      <c r="K259" s="144">
        <v>15.500000000000002</v>
      </c>
      <c r="L259" s="144">
        <v>149.66666666666669</v>
      </c>
      <c r="M259" s="144">
        <v>9.5</v>
      </c>
      <c r="N259" s="145">
        <f t="shared" si="26"/>
        <v>0.96367305751765897</v>
      </c>
    </row>
    <row r="260" spans="1:14" ht="24.75" x14ac:dyDescent="0.25">
      <c r="A260" s="140" t="str">
        <f t="shared" si="28"/>
        <v>Neiva</v>
      </c>
      <c r="B260" s="141" t="str">
        <f t="shared" si="29"/>
        <v>Penal con Función de Control de Garantías</v>
      </c>
      <c r="C260" s="141" t="s">
        <v>1437</v>
      </c>
      <c r="D260" s="142">
        <v>6</v>
      </c>
      <c r="E260" s="142">
        <v>926</v>
      </c>
      <c r="F260" s="142">
        <v>154.33333333333334</v>
      </c>
      <c r="G260" s="142">
        <v>883</v>
      </c>
      <c r="H260" s="142">
        <v>147.16666666666666</v>
      </c>
      <c r="I260" s="143">
        <v>0</v>
      </c>
      <c r="J260" s="144">
        <v>139.16666666666666</v>
      </c>
      <c r="K260" s="144">
        <v>15.166666666666666</v>
      </c>
      <c r="L260" s="144">
        <v>137.16666666666669</v>
      </c>
      <c r="M260" s="144">
        <v>10</v>
      </c>
      <c r="N260" s="145">
        <f t="shared" si="26"/>
        <v>0.95356371490280778</v>
      </c>
    </row>
    <row r="261" spans="1:14" ht="24.75" x14ac:dyDescent="0.25">
      <c r="A261" s="140" t="str">
        <f t="shared" si="28"/>
        <v>Neiva</v>
      </c>
      <c r="B261" s="141" t="str">
        <f t="shared" si="29"/>
        <v>Penal con Función de Control de Garantías</v>
      </c>
      <c r="C261" s="141" t="s">
        <v>1438</v>
      </c>
      <c r="D261" s="142">
        <v>6</v>
      </c>
      <c r="E261" s="142">
        <v>911</v>
      </c>
      <c r="F261" s="142">
        <v>151.83333333333334</v>
      </c>
      <c r="G261" s="142">
        <v>863</v>
      </c>
      <c r="H261" s="142">
        <v>143.83333333333334</v>
      </c>
      <c r="I261" s="143">
        <v>5</v>
      </c>
      <c r="J261" s="144">
        <v>136.00000000000003</v>
      </c>
      <c r="K261" s="144">
        <v>15.833333333333336</v>
      </c>
      <c r="L261" s="144">
        <v>132.66666666666669</v>
      </c>
      <c r="M261" s="144">
        <v>11.166666666666668</v>
      </c>
      <c r="N261" s="145">
        <f t="shared" si="26"/>
        <v>0.94731064763995609</v>
      </c>
    </row>
    <row r="262" spans="1:14" ht="24.75" x14ac:dyDescent="0.25">
      <c r="A262" s="140" t="str">
        <f t="shared" si="28"/>
        <v>Neiva</v>
      </c>
      <c r="B262" s="141" t="str">
        <f t="shared" si="29"/>
        <v>Penal con Función de Control de Garantías</v>
      </c>
      <c r="C262" s="141" t="s">
        <v>1439</v>
      </c>
      <c r="D262" s="142">
        <v>6</v>
      </c>
      <c r="E262" s="142">
        <v>1035</v>
      </c>
      <c r="F262" s="142">
        <v>172.5</v>
      </c>
      <c r="G262" s="142">
        <v>87</v>
      </c>
      <c r="H262" s="142">
        <v>14.5</v>
      </c>
      <c r="I262" s="143">
        <v>7</v>
      </c>
      <c r="J262" s="144">
        <v>156.66666666666666</v>
      </c>
      <c r="K262" s="144">
        <v>15.833333333333334</v>
      </c>
      <c r="L262" s="144">
        <v>0</v>
      </c>
      <c r="M262" s="144">
        <v>14.499999999999998</v>
      </c>
      <c r="N262" s="145">
        <f t="shared" si="26"/>
        <v>8.4057971014492749E-2</v>
      </c>
    </row>
    <row r="263" spans="1:14" x14ac:dyDescent="0.25">
      <c r="A263" s="161" t="s">
        <v>1593</v>
      </c>
      <c r="B263" s="162"/>
      <c r="C263" s="162"/>
      <c r="D263" s="163"/>
      <c r="E263" s="163"/>
      <c r="F263" s="163">
        <v>161</v>
      </c>
      <c r="G263" s="163"/>
      <c r="H263" s="163">
        <v>123</v>
      </c>
      <c r="I263" s="164"/>
      <c r="J263" s="165">
        <v>145</v>
      </c>
      <c r="K263" s="165">
        <v>16</v>
      </c>
      <c r="L263" s="165">
        <v>112</v>
      </c>
      <c r="M263" s="165">
        <v>11</v>
      </c>
      <c r="N263" s="166"/>
    </row>
    <row r="264" spans="1:14" x14ac:dyDescent="0.25">
      <c r="A264" s="146" t="s">
        <v>139</v>
      </c>
      <c r="B264" s="147"/>
      <c r="C264" s="147"/>
      <c r="D264" s="149"/>
      <c r="E264" s="149">
        <v>4820</v>
      </c>
      <c r="F264" s="149">
        <v>803.33333333333337</v>
      </c>
      <c r="G264" s="149">
        <v>3700</v>
      </c>
      <c r="H264" s="149">
        <v>616.66666666666663</v>
      </c>
      <c r="I264" s="150">
        <v>30</v>
      </c>
      <c r="J264" s="151">
        <v>724.83333333333326</v>
      </c>
      <c r="K264" s="151">
        <v>78.5</v>
      </c>
      <c r="L264" s="151">
        <v>561.5</v>
      </c>
      <c r="M264" s="151">
        <v>55.166666666666671</v>
      </c>
      <c r="N264" s="152">
        <f t="shared" si="26"/>
        <v>0.76763485477178428</v>
      </c>
    </row>
    <row r="265" spans="1:14" ht="24.75" x14ac:dyDescent="0.25">
      <c r="A265" s="138" t="s">
        <v>140</v>
      </c>
      <c r="B265" s="139" t="s">
        <v>1223</v>
      </c>
      <c r="C265" s="141" t="s">
        <v>1440</v>
      </c>
      <c r="D265" s="142">
        <v>6</v>
      </c>
      <c r="E265" s="142">
        <v>1226</v>
      </c>
      <c r="F265" s="142">
        <v>204.33333333333334</v>
      </c>
      <c r="G265" s="142">
        <v>1203</v>
      </c>
      <c r="H265" s="142">
        <v>200.5</v>
      </c>
      <c r="I265" s="143">
        <v>0</v>
      </c>
      <c r="J265" s="144">
        <v>197.66666666666666</v>
      </c>
      <c r="K265" s="144">
        <v>6.666666666666667</v>
      </c>
      <c r="L265" s="144">
        <v>196.83333333333331</v>
      </c>
      <c r="M265" s="144">
        <v>3.666666666666667</v>
      </c>
      <c r="N265" s="145">
        <f t="shared" si="26"/>
        <v>0.98123980424143553</v>
      </c>
    </row>
    <row r="266" spans="1:14" ht="24.75" x14ac:dyDescent="0.25">
      <c r="A266" s="140" t="str">
        <f t="shared" ref="A266:A269" si="30">A265</f>
        <v>Pasto</v>
      </c>
      <c r="B266" s="141" t="str">
        <f t="shared" ref="B266:B269" si="31">B265</f>
        <v>Penal con Función de Control de Garantías</v>
      </c>
      <c r="C266" s="141" t="s">
        <v>1441</v>
      </c>
      <c r="D266" s="142">
        <v>6</v>
      </c>
      <c r="E266" s="142">
        <v>796</v>
      </c>
      <c r="F266" s="142">
        <v>132.66666666666666</v>
      </c>
      <c r="G266" s="142">
        <v>796</v>
      </c>
      <c r="H266" s="142">
        <v>132.66666666666666</v>
      </c>
      <c r="I266" s="143">
        <v>43</v>
      </c>
      <c r="J266" s="144">
        <v>132.66666666666669</v>
      </c>
      <c r="K266" s="144">
        <v>0</v>
      </c>
      <c r="L266" s="144">
        <v>132.66666666666669</v>
      </c>
      <c r="M266" s="144">
        <v>0</v>
      </c>
      <c r="N266" s="145">
        <f t="shared" si="26"/>
        <v>1</v>
      </c>
    </row>
    <row r="267" spans="1:14" ht="24.75" x14ac:dyDescent="0.25">
      <c r="A267" s="140" t="str">
        <f t="shared" si="30"/>
        <v>Pasto</v>
      </c>
      <c r="B267" s="141" t="str">
        <f t="shared" si="31"/>
        <v>Penal con Función de Control de Garantías</v>
      </c>
      <c r="C267" s="141" t="s">
        <v>1442</v>
      </c>
      <c r="D267" s="142">
        <v>6</v>
      </c>
      <c r="E267" s="142">
        <v>839</v>
      </c>
      <c r="F267" s="142">
        <v>139.83333333333334</v>
      </c>
      <c r="G267" s="142">
        <v>811</v>
      </c>
      <c r="H267" s="142">
        <v>135.16666666666666</v>
      </c>
      <c r="I267" s="143">
        <v>0</v>
      </c>
      <c r="J267" s="144">
        <v>133.33333333333337</v>
      </c>
      <c r="K267" s="144">
        <v>6.5</v>
      </c>
      <c r="L267" s="144">
        <v>129.16666666666669</v>
      </c>
      <c r="M267" s="144">
        <v>6</v>
      </c>
      <c r="N267" s="145">
        <f t="shared" si="26"/>
        <v>0.96662693682955902</v>
      </c>
    </row>
    <row r="268" spans="1:14" ht="24.75" x14ac:dyDescent="0.25">
      <c r="A268" s="140" t="str">
        <f t="shared" si="30"/>
        <v>Pasto</v>
      </c>
      <c r="B268" s="141" t="str">
        <f t="shared" si="31"/>
        <v>Penal con Función de Control de Garantías</v>
      </c>
      <c r="C268" s="141" t="s">
        <v>1443</v>
      </c>
      <c r="D268" s="142">
        <v>6</v>
      </c>
      <c r="E268" s="142">
        <v>719</v>
      </c>
      <c r="F268" s="142">
        <v>119.83333333333333</v>
      </c>
      <c r="G268" s="142">
        <v>719</v>
      </c>
      <c r="H268" s="142">
        <v>119.83333333333333</v>
      </c>
      <c r="I268" s="143">
        <v>0</v>
      </c>
      <c r="J268" s="144">
        <v>119.83333333333333</v>
      </c>
      <c r="K268" s="144"/>
      <c r="L268" s="144">
        <v>119.83333333333333</v>
      </c>
      <c r="M268" s="144"/>
      <c r="N268" s="145">
        <f t="shared" si="26"/>
        <v>1</v>
      </c>
    </row>
    <row r="269" spans="1:14" ht="24.75" x14ac:dyDescent="0.25">
      <c r="A269" s="140" t="str">
        <f t="shared" si="30"/>
        <v>Pasto</v>
      </c>
      <c r="B269" s="141" t="str">
        <f t="shared" si="31"/>
        <v>Penal con Función de Control de Garantías</v>
      </c>
      <c r="C269" s="141" t="s">
        <v>1444</v>
      </c>
      <c r="D269" s="142">
        <v>6</v>
      </c>
      <c r="E269" s="142">
        <v>466</v>
      </c>
      <c r="F269" s="142">
        <v>77.666666666666671</v>
      </c>
      <c r="G269" s="142">
        <v>457</v>
      </c>
      <c r="H269" s="142">
        <v>76.166666666666671</v>
      </c>
      <c r="I269" s="143">
        <v>0</v>
      </c>
      <c r="J269" s="144">
        <v>77.666666666666657</v>
      </c>
      <c r="K269" s="144"/>
      <c r="L269" s="144">
        <v>76.166666666666657</v>
      </c>
      <c r="M269" s="144"/>
      <c r="N269" s="145">
        <f t="shared" si="26"/>
        <v>0.98068669527897001</v>
      </c>
    </row>
    <row r="270" spans="1:14" x14ac:dyDescent="0.25">
      <c r="A270" s="161" t="s">
        <v>1593</v>
      </c>
      <c r="B270" s="162"/>
      <c r="C270" s="162"/>
      <c r="D270" s="163"/>
      <c r="E270" s="163"/>
      <c r="F270" s="163">
        <v>135</v>
      </c>
      <c r="G270" s="163"/>
      <c r="H270" s="163">
        <v>133</v>
      </c>
      <c r="I270" s="164"/>
      <c r="J270" s="165">
        <v>132</v>
      </c>
      <c r="K270" s="165">
        <v>4</v>
      </c>
      <c r="L270" s="165">
        <v>131</v>
      </c>
      <c r="M270" s="165">
        <v>3</v>
      </c>
      <c r="N270" s="166"/>
    </row>
    <row r="271" spans="1:14" x14ac:dyDescent="0.25">
      <c r="A271" s="146" t="s">
        <v>145</v>
      </c>
      <c r="B271" s="147"/>
      <c r="C271" s="147"/>
      <c r="D271" s="149"/>
      <c r="E271" s="149">
        <v>4046</v>
      </c>
      <c r="F271" s="149">
        <v>674.33333333333337</v>
      </c>
      <c r="G271" s="149">
        <v>3986</v>
      </c>
      <c r="H271" s="149">
        <v>664.33333333333326</v>
      </c>
      <c r="I271" s="150">
        <v>43</v>
      </c>
      <c r="J271" s="151">
        <v>661.16666666666674</v>
      </c>
      <c r="K271" s="151">
        <v>13.166666666666668</v>
      </c>
      <c r="L271" s="151">
        <v>654.66666666666663</v>
      </c>
      <c r="M271" s="151">
        <v>9.6666666666666679</v>
      </c>
      <c r="N271" s="152">
        <f t="shared" si="26"/>
        <v>0.98517053880375682</v>
      </c>
    </row>
    <row r="272" spans="1:14" ht="24.75" x14ac:dyDescent="0.25">
      <c r="A272" s="138" t="s">
        <v>146</v>
      </c>
      <c r="B272" s="139" t="s">
        <v>1223</v>
      </c>
      <c r="C272" s="141" t="s">
        <v>1445</v>
      </c>
      <c r="D272" s="142">
        <v>6</v>
      </c>
      <c r="E272" s="142">
        <v>990</v>
      </c>
      <c r="F272" s="142">
        <v>165</v>
      </c>
      <c r="G272" s="142">
        <v>979</v>
      </c>
      <c r="H272" s="142">
        <v>163.16666666666666</v>
      </c>
      <c r="I272" s="143">
        <v>22</v>
      </c>
      <c r="J272" s="144">
        <v>125.49999999999999</v>
      </c>
      <c r="K272" s="144">
        <v>39.5</v>
      </c>
      <c r="L272" s="144">
        <v>125.49999999999999</v>
      </c>
      <c r="M272" s="144">
        <v>37.666666666666671</v>
      </c>
      <c r="N272" s="145">
        <f t="shared" si="26"/>
        <v>0.98888888888888893</v>
      </c>
    </row>
    <row r="273" spans="1:14" ht="24.75" x14ac:dyDescent="0.25">
      <c r="A273" s="140" t="str">
        <f t="shared" ref="A273:A278" si="32">A272</f>
        <v>Pereira</v>
      </c>
      <c r="B273" s="141" t="str">
        <f t="shared" ref="B273:B278" si="33">B272</f>
        <v>Penal con Función de Control de Garantías</v>
      </c>
      <c r="C273" s="141" t="s">
        <v>1446</v>
      </c>
      <c r="D273" s="142">
        <v>6</v>
      </c>
      <c r="E273" s="142">
        <v>1003</v>
      </c>
      <c r="F273" s="142">
        <v>167.16666666666666</v>
      </c>
      <c r="G273" s="142">
        <v>986</v>
      </c>
      <c r="H273" s="142">
        <v>164.33333333333334</v>
      </c>
      <c r="I273" s="143">
        <v>14</v>
      </c>
      <c r="J273" s="144">
        <v>128</v>
      </c>
      <c r="K273" s="144">
        <v>39.166666666666671</v>
      </c>
      <c r="L273" s="144">
        <v>128</v>
      </c>
      <c r="M273" s="144">
        <v>36.333333333333336</v>
      </c>
      <c r="N273" s="145">
        <f t="shared" si="26"/>
        <v>0.98305084745762716</v>
      </c>
    </row>
    <row r="274" spans="1:14" ht="24.75" x14ac:dyDescent="0.25">
      <c r="A274" s="140" t="str">
        <f t="shared" si="32"/>
        <v>Pereira</v>
      </c>
      <c r="B274" s="141" t="str">
        <f t="shared" si="33"/>
        <v>Penal con Función de Control de Garantías</v>
      </c>
      <c r="C274" s="141" t="s">
        <v>1447</v>
      </c>
      <c r="D274" s="142">
        <v>6</v>
      </c>
      <c r="E274" s="142">
        <v>925</v>
      </c>
      <c r="F274" s="142">
        <v>154.16666666666666</v>
      </c>
      <c r="G274" s="142">
        <v>902</v>
      </c>
      <c r="H274" s="142">
        <v>150.33333333333334</v>
      </c>
      <c r="I274" s="143">
        <v>12</v>
      </c>
      <c r="J274" s="144">
        <v>121.49999999999999</v>
      </c>
      <c r="K274" s="144">
        <v>32.666666666666664</v>
      </c>
      <c r="L274" s="144">
        <v>121.49999999999999</v>
      </c>
      <c r="M274" s="144">
        <v>28.833333333333332</v>
      </c>
      <c r="N274" s="145">
        <f t="shared" si="26"/>
        <v>0.97513513513513517</v>
      </c>
    </row>
    <row r="275" spans="1:14" ht="24.75" x14ac:dyDescent="0.25">
      <c r="A275" s="140" t="str">
        <f t="shared" si="32"/>
        <v>Pereira</v>
      </c>
      <c r="B275" s="141" t="str">
        <f t="shared" si="33"/>
        <v>Penal con Función de Control de Garantías</v>
      </c>
      <c r="C275" s="141" t="s">
        <v>1448</v>
      </c>
      <c r="D275" s="142">
        <v>6</v>
      </c>
      <c r="E275" s="142">
        <v>934</v>
      </c>
      <c r="F275" s="142">
        <v>155.66666666666666</v>
      </c>
      <c r="G275" s="142">
        <v>876</v>
      </c>
      <c r="H275" s="142">
        <v>146</v>
      </c>
      <c r="I275" s="143">
        <v>51</v>
      </c>
      <c r="J275" s="144">
        <v>118.83333333333331</v>
      </c>
      <c r="K275" s="144">
        <v>36.833333333333329</v>
      </c>
      <c r="L275" s="144">
        <v>119.16666666666666</v>
      </c>
      <c r="M275" s="144">
        <v>26.833333333333336</v>
      </c>
      <c r="N275" s="145">
        <f t="shared" si="26"/>
        <v>0.93790149892933616</v>
      </c>
    </row>
    <row r="276" spans="1:14" ht="24.75" x14ac:dyDescent="0.25">
      <c r="A276" s="140" t="str">
        <f t="shared" si="32"/>
        <v>Pereira</v>
      </c>
      <c r="B276" s="141" t="str">
        <f t="shared" si="33"/>
        <v>Penal con Función de Control de Garantías</v>
      </c>
      <c r="C276" s="141" t="s">
        <v>1449</v>
      </c>
      <c r="D276" s="142">
        <v>6</v>
      </c>
      <c r="E276" s="142">
        <v>1161</v>
      </c>
      <c r="F276" s="142">
        <v>193.5</v>
      </c>
      <c r="G276" s="142">
        <v>1000</v>
      </c>
      <c r="H276" s="142">
        <v>166.66666666666666</v>
      </c>
      <c r="I276" s="143">
        <v>7</v>
      </c>
      <c r="J276" s="144">
        <v>155.66666666666666</v>
      </c>
      <c r="K276" s="144">
        <v>37.833333333333329</v>
      </c>
      <c r="L276" s="144">
        <v>132.16666666666669</v>
      </c>
      <c r="M276" s="144">
        <v>34.5</v>
      </c>
      <c r="N276" s="145">
        <f t="shared" si="26"/>
        <v>0.8613264427217916</v>
      </c>
    </row>
    <row r="277" spans="1:14" ht="24.75" x14ac:dyDescent="0.25">
      <c r="A277" s="140" t="str">
        <f t="shared" si="32"/>
        <v>Pereira</v>
      </c>
      <c r="B277" s="141" t="str">
        <f t="shared" si="33"/>
        <v>Penal con Función de Control de Garantías</v>
      </c>
      <c r="C277" s="141" t="s">
        <v>1450</v>
      </c>
      <c r="D277" s="142">
        <v>6</v>
      </c>
      <c r="E277" s="142">
        <v>826</v>
      </c>
      <c r="F277" s="142">
        <v>137.66666666666666</v>
      </c>
      <c r="G277" s="142">
        <v>799</v>
      </c>
      <c r="H277" s="142">
        <v>133.16666666666666</v>
      </c>
      <c r="I277" s="143">
        <v>10</v>
      </c>
      <c r="J277" s="144">
        <v>105.83333333333336</v>
      </c>
      <c r="K277" s="144">
        <v>31.833333333333332</v>
      </c>
      <c r="L277" s="144">
        <v>105.83333333333336</v>
      </c>
      <c r="M277" s="144">
        <v>27.333333333333336</v>
      </c>
      <c r="N277" s="145">
        <f t="shared" si="26"/>
        <v>0.96731234866828086</v>
      </c>
    </row>
    <row r="278" spans="1:14" ht="24.75" x14ac:dyDescent="0.25">
      <c r="A278" s="140" t="str">
        <f t="shared" si="32"/>
        <v>Pereira</v>
      </c>
      <c r="B278" s="141" t="str">
        <f t="shared" si="33"/>
        <v>Penal con Función de Control de Garantías</v>
      </c>
      <c r="C278" s="141" t="s">
        <v>1451</v>
      </c>
      <c r="D278" s="142">
        <v>6</v>
      </c>
      <c r="E278" s="142">
        <v>399</v>
      </c>
      <c r="F278" s="142">
        <v>66.5</v>
      </c>
      <c r="G278" s="142">
        <v>388</v>
      </c>
      <c r="H278" s="142">
        <v>64.666666666666671</v>
      </c>
      <c r="I278" s="143">
        <v>12</v>
      </c>
      <c r="J278" s="144">
        <v>40.666666666666671</v>
      </c>
      <c r="K278" s="144">
        <v>25.833333333333336</v>
      </c>
      <c r="L278" s="144">
        <v>40.666666666666671</v>
      </c>
      <c r="M278" s="144">
        <v>24</v>
      </c>
      <c r="N278" s="145">
        <f t="shared" si="26"/>
        <v>0.97243107769423553</v>
      </c>
    </row>
    <row r="279" spans="1:14" x14ac:dyDescent="0.25">
      <c r="A279" s="161" t="s">
        <v>1593</v>
      </c>
      <c r="B279" s="162"/>
      <c r="C279" s="162"/>
      <c r="D279" s="163"/>
      <c r="E279" s="163"/>
      <c r="F279" s="163">
        <v>149</v>
      </c>
      <c r="G279" s="163"/>
      <c r="H279" s="163">
        <v>141</v>
      </c>
      <c r="I279" s="164"/>
      <c r="J279" s="165">
        <v>114</v>
      </c>
      <c r="K279" s="165">
        <v>35</v>
      </c>
      <c r="L279" s="165">
        <v>110</v>
      </c>
      <c r="M279" s="165">
        <v>31</v>
      </c>
      <c r="N279" s="166"/>
    </row>
    <row r="280" spans="1:14" x14ac:dyDescent="0.25">
      <c r="A280" s="146" t="s">
        <v>150</v>
      </c>
      <c r="B280" s="147"/>
      <c r="C280" s="147"/>
      <c r="D280" s="149"/>
      <c r="E280" s="149">
        <v>6238</v>
      </c>
      <c r="F280" s="149">
        <v>1039.6666666666665</v>
      </c>
      <c r="G280" s="149">
        <v>5930</v>
      </c>
      <c r="H280" s="149">
        <v>988.33333333333326</v>
      </c>
      <c r="I280" s="150">
        <v>128</v>
      </c>
      <c r="J280" s="151">
        <v>796</v>
      </c>
      <c r="K280" s="151">
        <v>243.66666666666669</v>
      </c>
      <c r="L280" s="151">
        <v>772.83333333333326</v>
      </c>
      <c r="M280" s="151">
        <v>215.5</v>
      </c>
      <c r="N280" s="152">
        <f t="shared" si="26"/>
        <v>0.95062520038473874</v>
      </c>
    </row>
    <row r="281" spans="1:14" ht="24.75" x14ac:dyDescent="0.25">
      <c r="A281" s="138" t="s">
        <v>151</v>
      </c>
      <c r="B281" s="139" t="s">
        <v>1223</v>
      </c>
      <c r="C281" s="141" t="s">
        <v>1487</v>
      </c>
      <c r="D281" s="153" t="s">
        <v>204</v>
      </c>
      <c r="E281" s="153" t="s">
        <v>204</v>
      </c>
      <c r="F281" s="153" t="s">
        <v>204</v>
      </c>
      <c r="G281" s="153" t="s">
        <v>204</v>
      </c>
      <c r="H281" s="153" t="s">
        <v>204</v>
      </c>
      <c r="I281" s="153" t="s">
        <v>204</v>
      </c>
      <c r="J281" s="153" t="s">
        <v>204</v>
      </c>
      <c r="K281" s="153" t="s">
        <v>204</v>
      </c>
      <c r="L281" s="153" t="s">
        <v>204</v>
      </c>
      <c r="M281" s="153" t="s">
        <v>204</v>
      </c>
      <c r="N281" s="153" t="s">
        <v>204</v>
      </c>
    </row>
    <row r="282" spans="1:14" ht="24.75" x14ac:dyDescent="0.25">
      <c r="A282" s="138" t="s">
        <v>151</v>
      </c>
      <c r="B282" s="139" t="s">
        <v>1223</v>
      </c>
      <c r="C282" s="141" t="s">
        <v>1452</v>
      </c>
      <c r="D282" s="142">
        <v>6</v>
      </c>
      <c r="E282" s="142">
        <v>509</v>
      </c>
      <c r="F282" s="142">
        <v>84.833333333333329</v>
      </c>
      <c r="G282" s="142">
        <v>298</v>
      </c>
      <c r="H282" s="142">
        <v>49.666666666666664</v>
      </c>
      <c r="I282" s="143">
        <v>5</v>
      </c>
      <c r="J282" s="144">
        <v>77.666666666666657</v>
      </c>
      <c r="K282" s="144">
        <v>7.166666666666667</v>
      </c>
      <c r="L282" s="144">
        <v>42.666666666666671</v>
      </c>
      <c r="M282" s="144">
        <v>7</v>
      </c>
      <c r="N282" s="145">
        <f t="shared" si="26"/>
        <v>0.58546168958742628</v>
      </c>
    </row>
    <row r="283" spans="1:14" ht="24.75" x14ac:dyDescent="0.25">
      <c r="A283" s="140" t="str">
        <f t="shared" ref="A283:A287" si="34">A282</f>
        <v>Popayán</v>
      </c>
      <c r="B283" s="141" t="str">
        <f t="shared" ref="B283:B287" si="35">B282</f>
        <v>Penal con Función de Control de Garantías</v>
      </c>
      <c r="C283" s="141" t="s">
        <v>1453</v>
      </c>
      <c r="D283" s="142">
        <v>6</v>
      </c>
      <c r="E283" s="142">
        <v>611</v>
      </c>
      <c r="F283" s="142">
        <v>101.83333333333333</v>
      </c>
      <c r="G283" s="142">
        <v>54</v>
      </c>
      <c r="H283" s="142">
        <v>9</v>
      </c>
      <c r="I283" s="143">
        <v>25</v>
      </c>
      <c r="J283" s="144">
        <v>88.333333333333329</v>
      </c>
      <c r="K283" s="144">
        <v>13.5</v>
      </c>
      <c r="L283" s="144">
        <v>0</v>
      </c>
      <c r="M283" s="144">
        <v>8.9999999999999982</v>
      </c>
      <c r="N283" s="145">
        <f t="shared" si="26"/>
        <v>8.8379705400982E-2</v>
      </c>
    </row>
    <row r="284" spans="1:14" ht="24.75" x14ac:dyDescent="0.25">
      <c r="A284" s="140" t="str">
        <f t="shared" si="34"/>
        <v>Popayán</v>
      </c>
      <c r="B284" s="141" t="str">
        <f t="shared" si="35"/>
        <v>Penal con Función de Control de Garantías</v>
      </c>
      <c r="C284" s="141" t="s">
        <v>1454</v>
      </c>
      <c r="D284" s="142">
        <v>6</v>
      </c>
      <c r="E284" s="142">
        <v>552</v>
      </c>
      <c r="F284" s="142">
        <v>92</v>
      </c>
      <c r="G284" s="142">
        <v>512</v>
      </c>
      <c r="H284" s="142">
        <v>85.333333333333329</v>
      </c>
      <c r="I284" s="143">
        <v>0</v>
      </c>
      <c r="J284" s="144">
        <v>78.833333333333329</v>
      </c>
      <c r="K284" s="144">
        <v>13.166666666666668</v>
      </c>
      <c r="L284" s="144">
        <v>75.166666666666671</v>
      </c>
      <c r="M284" s="144">
        <v>10.166666666666668</v>
      </c>
      <c r="N284" s="145">
        <f t="shared" si="26"/>
        <v>0.92753623188405798</v>
      </c>
    </row>
    <row r="285" spans="1:14" ht="24.75" x14ac:dyDescent="0.25">
      <c r="A285" s="140" t="str">
        <f t="shared" si="34"/>
        <v>Popayán</v>
      </c>
      <c r="B285" s="141" t="str">
        <f t="shared" si="35"/>
        <v>Penal con Función de Control de Garantías</v>
      </c>
      <c r="C285" s="141" t="s">
        <v>1455</v>
      </c>
      <c r="D285" s="142">
        <v>6</v>
      </c>
      <c r="E285" s="142">
        <v>514</v>
      </c>
      <c r="F285" s="142">
        <v>85.666666666666671</v>
      </c>
      <c r="G285" s="142">
        <v>61</v>
      </c>
      <c r="H285" s="142">
        <v>10.166666666666666</v>
      </c>
      <c r="I285" s="143">
        <v>12</v>
      </c>
      <c r="J285" s="144">
        <v>70.666666666666657</v>
      </c>
      <c r="K285" s="144">
        <v>15.000000000000002</v>
      </c>
      <c r="L285" s="144">
        <v>0</v>
      </c>
      <c r="M285" s="144">
        <v>10.166666666666666</v>
      </c>
      <c r="N285" s="145">
        <f t="shared" si="26"/>
        <v>0.11867704280155641</v>
      </c>
    </row>
    <row r="286" spans="1:14" ht="24.75" x14ac:dyDescent="0.25">
      <c r="A286" s="140" t="str">
        <f t="shared" si="34"/>
        <v>Popayán</v>
      </c>
      <c r="B286" s="141" t="str">
        <f t="shared" si="35"/>
        <v>Penal con Función de Control de Garantías</v>
      </c>
      <c r="C286" s="141" t="s">
        <v>1456</v>
      </c>
      <c r="D286" s="142">
        <v>5.6</v>
      </c>
      <c r="E286" s="142">
        <v>380</v>
      </c>
      <c r="F286" s="142">
        <v>67.857142857142861</v>
      </c>
      <c r="G286" s="142">
        <v>378</v>
      </c>
      <c r="H286" s="142">
        <v>67.5</v>
      </c>
      <c r="I286" s="143">
        <v>0</v>
      </c>
      <c r="J286" s="144">
        <v>67.857142857142861</v>
      </c>
      <c r="K286" s="144"/>
      <c r="L286" s="144">
        <v>67.5</v>
      </c>
      <c r="M286" s="144"/>
      <c r="N286" s="145">
        <f t="shared" si="26"/>
        <v>0.99473684210526314</v>
      </c>
    </row>
    <row r="287" spans="1:14" ht="24.75" x14ac:dyDescent="0.25">
      <c r="A287" s="140" t="str">
        <f t="shared" si="34"/>
        <v>Popayán</v>
      </c>
      <c r="B287" s="141" t="str">
        <f t="shared" si="35"/>
        <v>Penal con Función de Control de Garantías</v>
      </c>
      <c r="C287" s="141" t="s">
        <v>1457</v>
      </c>
      <c r="D287" s="142">
        <v>6</v>
      </c>
      <c r="E287" s="142">
        <v>301</v>
      </c>
      <c r="F287" s="142">
        <v>50.166666666666664</v>
      </c>
      <c r="G287" s="142">
        <v>233</v>
      </c>
      <c r="H287" s="142">
        <v>38.833333333333336</v>
      </c>
      <c r="I287" s="143">
        <v>0</v>
      </c>
      <c r="J287" s="144">
        <v>50.166666666666664</v>
      </c>
      <c r="K287" s="144"/>
      <c r="L287" s="144">
        <v>38.833333333333336</v>
      </c>
      <c r="M287" s="144"/>
      <c r="N287" s="145">
        <f t="shared" si="26"/>
        <v>0.77408637873754149</v>
      </c>
    </row>
    <row r="288" spans="1:14" x14ac:dyDescent="0.25">
      <c r="A288" s="161" t="s">
        <v>1593</v>
      </c>
      <c r="B288" s="162"/>
      <c r="C288" s="162"/>
      <c r="D288" s="163"/>
      <c r="E288" s="163"/>
      <c r="F288" s="163">
        <v>80</v>
      </c>
      <c r="G288" s="163"/>
      <c r="H288" s="163">
        <v>43</v>
      </c>
      <c r="I288" s="164"/>
      <c r="J288" s="165">
        <v>72</v>
      </c>
      <c r="K288" s="165">
        <v>12</v>
      </c>
      <c r="L288" s="165">
        <v>37</v>
      </c>
      <c r="M288" s="165">
        <v>9</v>
      </c>
      <c r="N288" s="166"/>
    </row>
    <row r="289" spans="1:14" x14ac:dyDescent="0.25">
      <c r="A289" s="146" t="s">
        <v>156</v>
      </c>
      <c r="B289" s="147"/>
      <c r="C289" s="147"/>
      <c r="D289" s="149"/>
      <c r="E289" s="149">
        <v>2867</v>
      </c>
      <c r="F289" s="149">
        <v>482.35714285714283</v>
      </c>
      <c r="G289" s="149">
        <v>1536</v>
      </c>
      <c r="H289" s="149">
        <v>260.5</v>
      </c>
      <c r="I289" s="150">
        <v>42</v>
      </c>
      <c r="J289" s="151">
        <v>433.52380952380958</v>
      </c>
      <c r="K289" s="151">
        <v>48.833333333333336</v>
      </c>
      <c r="L289" s="151">
        <v>224.16666666666669</v>
      </c>
      <c r="M289" s="151">
        <v>36.333333333333329</v>
      </c>
      <c r="N289" s="152">
        <f t="shared" si="26"/>
        <v>0.53575165678409487</v>
      </c>
    </row>
    <row r="290" spans="1:14" ht="24.75" x14ac:dyDescent="0.25">
      <c r="A290" s="138" t="s">
        <v>393</v>
      </c>
      <c r="B290" s="139" t="s">
        <v>1223</v>
      </c>
      <c r="C290" s="141" t="s">
        <v>1458</v>
      </c>
      <c r="D290" s="142">
        <v>6</v>
      </c>
      <c r="E290" s="142">
        <v>291</v>
      </c>
      <c r="F290" s="142">
        <v>48.5</v>
      </c>
      <c r="G290" s="142">
        <v>279</v>
      </c>
      <c r="H290" s="142">
        <v>46.5</v>
      </c>
      <c r="I290" s="143">
        <v>3</v>
      </c>
      <c r="J290" s="144">
        <v>41.833333333333336</v>
      </c>
      <c r="K290" s="144">
        <v>6.6666666666666661</v>
      </c>
      <c r="L290" s="144">
        <v>40.833333333333329</v>
      </c>
      <c r="M290" s="144">
        <v>5.6666666666666661</v>
      </c>
      <c r="N290" s="145">
        <f t="shared" si="26"/>
        <v>0.95876288659793818</v>
      </c>
    </row>
    <row r="291" spans="1:14" ht="24.75" x14ac:dyDescent="0.25">
      <c r="A291" s="140" t="str">
        <f t="shared" ref="A291:A292" si="36">A290</f>
        <v>Quibdó</v>
      </c>
      <c r="B291" s="141" t="str">
        <f t="shared" ref="B291:B292" si="37">B290</f>
        <v>Penal con Función de Control de Garantías</v>
      </c>
      <c r="C291" s="141" t="s">
        <v>1459</v>
      </c>
      <c r="D291" s="142">
        <v>6</v>
      </c>
      <c r="E291" s="142">
        <v>204</v>
      </c>
      <c r="F291" s="142">
        <v>34</v>
      </c>
      <c r="G291" s="142">
        <v>96</v>
      </c>
      <c r="H291" s="142">
        <v>16</v>
      </c>
      <c r="I291" s="143">
        <v>0</v>
      </c>
      <c r="J291" s="144">
        <v>34</v>
      </c>
      <c r="K291" s="144"/>
      <c r="L291" s="144">
        <v>15.999999999999998</v>
      </c>
      <c r="M291" s="144"/>
      <c r="N291" s="145">
        <f t="shared" si="26"/>
        <v>0.47058823529411764</v>
      </c>
    </row>
    <row r="292" spans="1:14" ht="24.75" x14ac:dyDescent="0.25">
      <c r="A292" s="140" t="str">
        <f t="shared" si="36"/>
        <v>Quibdó</v>
      </c>
      <c r="B292" s="141" t="str">
        <f t="shared" si="37"/>
        <v>Penal con Función de Control de Garantías</v>
      </c>
      <c r="C292" s="141" t="s">
        <v>1460</v>
      </c>
      <c r="D292" s="142">
        <v>6</v>
      </c>
      <c r="E292" s="142">
        <v>201</v>
      </c>
      <c r="F292" s="142">
        <v>33.5</v>
      </c>
      <c r="G292" s="142">
        <v>201</v>
      </c>
      <c r="H292" s="142">
        <v>33.5</v>
      </c>
      <c r="I292" s="143">
        <v>0</v>
      </c>
      <c r="J292" s="144">
        <v>33.5</v>
      </c>
      <c r="K292" s="144"/>
      <c r="L292" s="144">
        <v>33.5</v>
      </c>
      <c r="M292" s="144"/>
      <c r="N292" s="145">
        <f t="shared" si="26"/>
        <v>1</v>
      </c>
    </row>
    <row r="293" spans="1:14" x14ac:dyDescent="0.25">
      <c r="A293" s="161" t="s">
        <v>1593</v>
      </c>
      <c r="B293" s="162"/>
      <c r="C293" s="162"/>
      <c r="D293" s="163"/>
      <c r="E293" s="163"/>
      <c r="F293" s="163">
        <v>39</v>
      </c>
      <c r="G293" s="163"/>
      <c r="H293" s="163">
        <v>32</v>
      </c>
      <c r="I293" s="164"/>
      <c r="J293" s="165">
        <v>36</v>
      </c>
      <c r="K293" s="165">
        <v>7</v>
      </c>
      <c r="L293" s="165">
        <v>30</v>
      </c>
      <c r="M293" s="165">
        <v>6</v>
      </c>
      <c r="N293" s="166"/>
    </row>
    <row r="294" spans="1:14" x14ac:dyDescent="0.25">
      <c r="A294" s="146" t="s">
        <v>397</v>
      </c>
      <c r="B294" s="147"/>
      <c r="C294" s="147"/>
      <c r="D294" s="149"/>
      <c r="E294" s="149">
        <v>696</v>
      </c>
      <c r="F294" s="149">
        <v>116</v>
      </c>
      <c r="G294" s="149">
        <v>576</v>
      </c>
      <c r="H294" s="149">
        <v>96</v>
      </c>
      <c r="I294" s="150">
        <v>3</v>
      </c>
      <c r="J294" s="151">
        <v>109.33333333333334</v>
      </c>
      <c r="K294" s="151">
        <v>6.6666666666666661</v>
      </c>
      <c r="L294" s="151">
        <v>90.333333333333329</v>
      </c>
      <c r="M294" s="151">
        <v>5.6666666666666661</v>
      </c>
      <c r="N294" s="152">
        <f t="shared" si="26"/>
        <v>0.82758620689655171</v>
      </c>
    </row>
    <row r="295" spans="1:14" ht="24.75" x14ac:dyDescent="0.25">
      <c r="A295" s="154" t="s">
        <v>157</v>
      </c>
      <c r="B295" s="155" t="s">
        <v>1223</v>
      </c>
      <c r="C295" s="141" t="s">
        <v>1488</v>
      </c>
      <c r="D295" s="153" t="s">
        <v>204</v>
      </c>
      <c r="E295" s="153" t="s">
        <v>204</v>
      </c>
      <c r="F295" s="153" t="s">
        <v>204</v>
      </c>
      <c r="G295" s="153" t="s">
        <v>204</v>
      </c>
      <c r="H295" s="153" t="s">
        <v>204</v>
      </c>
      <c r="I295" s="153" t="s">
        <v>204</v>
      </c>
      <c r="J295" s="153" t="s">
        <v>204</v>
      </c>
      <c r="K295" s="153" t="s">
        <v>204</v>
      </c>
      <c r="L295" s="153" t="s">
        <v>204</v>
      </c>
      <c r="M295" s="153" t="s">
        <v>204</v>
      </c>
      <c r="N295" s="153" t="s">
        <v>204</v>
      </c>
    </row>
    <row r="296" spans="1:14" ht="24.75" x14ac:dyDescent="0.25">
      <c r="A296" s="138" t="s">
        <v>157</v>
      </c>
      <c r="B296" s="139" t="s">
        <v>1223</v>
      </c>
      <c r="C296" s="141" t="s">
        <v>1461</v>
      </c>
      <c r="D296" s="142">
        <v>3</v>
      </c>
      <c r="E296" s="142">
        <v>16</v>
      </c>
      <c r="F296" s="142">
        <v>5.333333333333333</v>
      </c>
      <c r="G296" s="142">
        <v>15</v>
      </c>
      <c r="H296" s="142">
        <v>5</v>
      </c>
      <c r="I296" s="143">
        <v>3</v>
      </c>
      <c r="J296" s="144"/>
      <c r="K296" s="144">
        <v>5.333333333333333</v>
      </c>
      <c r="L296" s="144"/>
      <c r="M296" s="144">
        <v>5</v>
      </c>
      <c r="N296" s="145">
        <f t="shared" si="26"/>
        <v>0.9375</v>
      </c>
    </row>
    <row r="297" spans="1:14" ht="24.75" x14ac:dyDescent="0.25">
      <c r="A297" s="140" t="str">
        <f t="shared" ref="A297:A298" si="38">A296</f>
        <v>Riohacha</v>
      </c>
      <c r="B297" s="141" t="str">
        <f t="shared" ref="B297:B298" si="39">B296</f>
        <v>Penal con Función de Control de Garantías</v>
      </c>
      <c r="C297" s="141" t="s">
        <v>1462</v>
      </c>
      <c r="D297" s="142">
        <v>3</v>
      </c>
      <c r="E297" s="142">
        <v>249</v>
      </c>
      <c r="F297" s="142">
        <v>83</v>
      </c>
      <c r="G297" s="142">
        <v>249</v>
      </c>
      <c r="H297" s="142">
        <v>83</v>
      </c>
      <c r="I297" s="143">
        <v>0</v>
      </c>
      <c r="J297" s="144">
        <v>82.999999999999986</v>
      </c>
      <c r="K297" s="144"/>
      <c r="L297" s="144">
        <v>82.999999999999986</v>
      </c>
      <c r="M297" s="144"/>
      <c r="N297" s="145">
        <f t="shared" si="26"/>
        <v>1</v>
      </c>
    </row>
    <row r="298" spans="1:14" ht="24.75" x14ac:dyDescent="0.25">
      <c r="A298" s="140" t="str">
        <f t="shared" si="38"/>
        <v>Riohacha</v>
      </c>
      <c r="B298" s="141" t="str">
        <f t="shared" si="39"/>
        <v>Penal con Función de Control de Garantías</v>
      </c>
      <c r="C298" s="141" t="s">
        <v>1489</v>
      </c>
      <c r="D298" s="153" t="s">
        <v>204</v>
      </c>
      <c r="E298" s="153" t="s">
        <v>204</v>
      </c>
      <c r="F298" s="153" t="s">
        <v>204</v>
      </c>
      <c r="G298" s="153" t="s">
        <v>204</v>
      </c>
      <c r="H298" s="153" t="s">
        <v>204</v>
      </c>
      <c r="I298" s="153" t="s">
        <v>204</v>
      </c>
      <c r="J298" s="153" t="s">
        <v>204</v>
      </c>
      <c r="K298" s="153" t="s">
        <v>204</v>
      </c>
      <c r="L298" s="153" t="s">
        <v>204</v>
      </c>
      <c r="M298" s="153" t="s">
        <v>204</v>
      </c>
      <c r="N298" s="153" t="s">
        <v>204</v>
      </c>
    </row>
    <row r="299" spans="1:14" x14ac:dyDescent="0.25">
      <c r="A299" s="161" t="s">
        <v>1593</v>
      </c>
      <c r="B299" s="162"/>
      <c r="C299" s="162"/>
      <c r="D299" s="163"/>
      <c r="E299" s="163"/>
      <c r="F299" s="163">
        <v>44</v>
      </c>
      <c r="G299" s="163"/>
      <c r="H299" s="163">
        <v>44</v>
      </c>
      <c r="I299" s="164"/>
      <c r="J299" s="165">
        <v>83</v>
      </c>
      <c r="K299" s="165">
        <v>5</v>
      </c>
      <c r="L299" s="165">
        <v>83</v>
      </c>
      <c r="M299" s="165">
        <v>5</v>
      </c>
      <c r="N299" s="166"/>
    </row>
    <row r="300" spans="1:14" x14ac:dyDescent="0.25">
      <c r="A300" s="146" t="s">
        <v>160</v>
      </c>
      <c r="B300" s="147"/>
      <c r="C300" s="147"/>
      <c r="D300" s="149"/>
      <c r="E300" s="149">
        <v>265</v>
      </c>
      <c r="F300" s="149">
        <v>88.333333333333329</v>
      </c>
      <c r="G300" s="149">
        <v>264</v>
      </c>
      <c r="H300" s="149">
        <v>88</v>
      </c>
      <c r="I300" s="150">
        <v>3</v>
      </c>
      <c r="J300" s="151">
        <v>82.999999999999986</v>
      </c>
      <c r="K300" s="151">
        <v>5.333333333333333</v>
      </c>
      <c r="L300" s="151">
        <v>82.999999999999986</v>
      </c>
      <c r="M300" s="151">
        <v>5</v>
      </c>
      <c r="N300" s="152">
        <f t="shared" ref="N300:N332" si="40">+G300/E300</f>
        <v>0.99622641509433962</v>
      </c>
    </row>
    <row r="301" spans="1:14" ht="24.75" x14ac:dyDescent="0.25">
      <c r="A301" s="138" t="s">
        <v>166</v>
      </c>
      <c r="B301" s="139" t="s">
        <v>1223</v>
      </c>
      <c r="C301" s="141" t="s">
        <v>1463</v>
      </c>
      <c r="D301" s="142">
        <v>6</v>
      </c>
      <c r="E301" s="142">
        <v>411</v>
      </c>
      <c r="F301" s="142">
        <v>68.5</v>
      </c>
      <c r="G301" s="142">
        <v>404</v>
      </c>
      <c r="H301" s="142">
        <v>67.333333333333329</v>
      </c>
      <c r="I301" s="143">
        <v>0</v>
      </c>
      <c r="J301" s="144">
        <v>68.500000000000014</v>
      </c>
      <c r="K301" s="144"/>
      <c r="L301" s="144">
        <v>67.333333333333343</v>
      </c>
      <c r="M301" s="144"/>
      <c r="N301" s="145">
        <f t="shared" si="40"/>
        <v>0.98296836982968372</v>
      </c>
    </row>
    <row r="302" spans="1:14" ht="24.75" x14ac:dyDescent="0.25">
      <c r="A302" s="140" t="str">
        <f>A301</f>
        <v>Santa Marta</v>
      </c>
      <c r="B302" s="141" t="str">
        <f t="shared" ref="B302" si="41">B301</f>
        <v>Penal con Función de Control de Garantías</v>
      </c>
      <c r="C302" s="141" t="s">
        <v>1464</v>
      </c>
      <c r="D302" s="142">
        <v>6</v>
      </c>
      <c r="E302" s="142">
        <v>295</v>
      </c>
      <c r="F302" s="142">
        <v>49.166666666666664</v>
      </c>
      <c r="G302" s="142">
        <v>295</v>
      </c>
      <c r="H302" s="142">
        <v>49.166666666666664</v>
      </c>
      <c r="I302" s="143">
        <v>0</v>
      </c>
      <c r="J302" s="144">
        <v>49.16666666666665</v>
      </c>
      <c r="K302" s="144"/>
      <c r="L302" s="144">
        <v>49.16666666666665</v>
      </c>
      <c r="M302" s="144"/>
      <c r="N302" s="145">
        <f t="shared" si="40"/>
        <v>1</v>
      </c>
    </row>
    <row r="303" spans="1:14" x14ac:dyDescent="0.25">
      <c r="A303" s="161" t="s">
        <v>1593</v>
      </c>
      <c r="B303" s="162"/>
      <c r="C303" s="162"/>
      <c r="D303" s="163"/>
      <c r="E303" s="163"/>
      <c r="F303" s="163">
        <v>59</v>
      </c>
      <c r="G303" s="163"/>
      <c r="H303" s="163">
        <v>58</v>
      </c>
      <c r="I303" s="164"/>
      <c r="J303" s="165">
        <v>59</v>
      </c>
      <c r="K303" s="165"/>
      <c r="L303" s="165">
        <v>58</v>
      </c>
      <c r="M303" s="165"/>
      <c r="N303" s="166"/>
    </row>
    <row r="304" spans="1:14" x14ac:dyDescent="0.25">
      <c r="A304" s="146" t="s">
        <v>170</v>
      </c>
      <c r="B304" s="147"/>
      <c r="C304" s="147"/>
      <c r="D304" s="149"/>
      <c r="E304" s="149">
        <v>706</v>
      </c>
      <c r="F304" s="149">
        <v>117.66666666666666</v>
      </c>
      <c r="G304" s="149">
        <v>699</v>
      </c>
      <c r="H304" s="149">
        <v>116.5</v>
      </c>
      <c r="I304" s="150">
        <v>0</v>
      </c>
      <c r="J304" s="151">
        <v>117.66666666666666</v>
      </c>
      <c r="K304" s="151"/>
      <c r="L304" s="151">
        <v>116.5</v>
      </c>
      <c r="M304" s="151"/>
      <c r="N304" s="152">
        <f t="shared" si="40"/>
        <v>0.99008498583569404</v>
      </c>
    </row>
    <row r="305" spans="1:14" ht="24.75" x14ac:dyDescent="0.25">
      <c r="A305" s="138" t="s">
        <v>418</v>
      </c>
      <c r="B305" s="139" t="s">
        <v>1223</v>
      </c>
      <c r="C305" s="141" t="s">
        <v>1465</v>
      </c>
      <c r="D305" s="142">
        <v>6</v>
      </c>
      <c r="E305" s="142">
        <v>344</v>
      </c>
      <c r="F305" s="142">
        <v>57.333333333333336</v>
      </c>
      <c r="G305" s="142">
        <v>344</v>
      </c>
      <c r="H305" s="142">
        <v>57.333333333333336</v>
      </c>
      <c r="I305" s="143">
        <v>0</v>
      </c>
      <c r="J305" s="144">
        <v>49.666666666666664</v>
      </c>
      <c r="K305" s="144">
        <v>7.666666666666667</v>
      </c>
      <c r="L305" s="144">
        <v>49.666666666666664</v>
      </c>
      <c r="M305" s="144">
        <v>7.666666666666667</v>
      </c>
      <c r="N305" s="145">
        <f t="shared" si="40"/>
        <v>1</v>
      </c>
    </row>
    <row r="306" spans="1:14" x14ac:dyDescent="0.25">
      <c r="A306" s="161" t="s">
        <v>1593</v>
      </c>
      <c r="B306" s="162"/>
      <c r="C306" s="162"/>
      <c r="D306" s="163"/>
      <c r="E306" s="163"/>
      <c r="F306" s="163">
        <v>57</v>
      </c>
      <c r="G306" s="163"/>
      <c r="H306" s="163">
        <v>57</v>
      </c>
      <c r="I306" s="164"/>
      <c r="J306" s="165">
        <v>50</v>
      </c>
      <c r="K306" s="165">
        <v>8</v>
      </c>
      <c r="L306" s="165">
        <v>50</v>
      </c>
      <c r="M306" s="165">
        <v>8</v>
      </c>
      <c r="N306" s="166"/>
    </row>
    <row r="307" spans="1:14" x14ac:dyDescent="0.25">
      <c r="A307" s="146" t="s">
        <v>422</v>
      </c>
      <c r="B307" s="147"/>
      <c r="C307" s="147"/>
      <c r="D307" s="149"/>
      <c r="E307" s="149">
        <v>344</v>
      </c>
      <c r="F307" s="149">
        <v>57.333333333333336</v>
      </c>
      <c r="G307" s="149">
        <v>344</v>
      </c>
      <c r="H307" s="149">
        <v>57.333333333333336</v>
      </c>
      <c r="I307" s="150">
        <v>0</v>
      </c>
      <c r="J307" s="151">
        <v>49.666666666666664</v>
      </c>
      <c r="K307" s="151">
        <v>7.666666666666667</v>
      </c>
      <c r="L307" s="151">
        <v>49.666666666666664</v>
      </c>
      <c r="M307" s="151">
        <v>7.666666666666667</v>
      </c>
      <c r="N307" s="152">
        <f t="shared" si="40"/>
        <v>1</v>
      </c>
    </row>
    <row r="308" spans="1:14" ht="24.75" x14ac:dyDescent="0.25">
      <c r="A308" s="138" t="s">
        <v>171</v>
      </c>
      <c r="B308" s="139" t="s">
        <v>1223</v>
      </c>
      <c r="C308" s="141" t="s">
        <v>1466</v>
      </c>
      <c r="D308" s="142">
        <v>6</v>
      </c>
      <c r="E308" s="142">
        <v>348</v>
      </c>
      <c r="F308" s="142">
        <v>58</v>
      </c>
      <c r="G308" s="142">
        <v>322</v>
      </c>
      <c r="H308" s="142">
        <v>53.666666666666664</v>
      </c>
      <c r="I308" s="143">
        <v>0</v>
      </c>
      <c r="J308" s="144">
        <v>57.999999999999979</v>
      </c>
      <c r="K308" s="144"/>
      <c r="L308" s="144">
        <v>53.66666666666665</v>
      </c>
      <c r="M308" s="144"/>
      <c r="N308" s="145">
        <f t="shared" si="40"/>
        <v>0.92528735632183912</v>
      </c>
    </row>
    <row r="309" spans="1:14" ht="24.75" x14ac:dyDescent="0.25">
      <c r="A309" s="140" t="str">
        <f>A308</f>
        <v>Sincelejo</v>
      </c>
      <c r="B309" s="141" t="str">
        <f t="shared" ref="B309" si="42">B308</f>
        <v>Penal con Función de Control de Garantías</v>
      </c>
      <c r="C309" s="141" t="s">
        <v>1467</v>
      </c>
      <c r="D309" s="142">
        <v>6</v>
      </c>
      <c r="E309" s="142">
        <v>432</v>
      </c>
      <c r="F309" s="142">
        <v>72</v>
      </c>
      <c r="G309" s="142">
        <v>432</v>
      </c>
      <c r="H309" s="142">
        <v>72</v>
      </c>
      <c r="I309" s="143">
        <v>0</v>
      </c>
      <c r="J309" s="144">
        <v>71.999999999999986</v>
      </c>
      <c r="K309" s="144"/>
      <c r="L309" s="144">
        <v>71.999999999999986</v>
      </c>
      <c r="M309" s="144"/>
      <c r="N309" s="145">
        <f t="shared" si="40"/>
        <v>1</v>
      </c>
    </row>
    <row r="310" spans="1:14" x14ac:dyDescent="0.25">
      <c r="A310" s="161" t="s">
        <v>1593</v>
      </c>
      <c r="B310" s="162"/>
      <c r="C310" s="162"/>
      <c r="D310" s="163"/>
      <c r="E310" s="163"/>
      <c r="F310" s="163">
        <v>65</v>
      </c>
      <c r="G310" s="163"/>
      <c r="H310" s="163">
        <v>63</v>
      </c>
      <c r="I310" s="164"/>
      <c r="J310" s="165">
        <v>65</v>
      </c>
      <c r="K310" s="165"/>
      <c r="L310" s="165">
        <v>63</v>
      </c>
      <c r="M310" s="165"/>
      <c r="N310" s="166"/>
    </row>
    <row r="311" spans="1:14" x14ac:dyDescent="0.25">
      <c r="A311" s="146" t="s">
        <v>174</v>
      </c>
      <c r="B311" s="147"/>
      <c r="C311" s="147"/>
      <c r="D311" s="149"/>
      <c r="E311" s="149">
        <v>780</v>
      </c>
      <c r="F311" s="149">
        <v>130</v>
      </c>
      <c r="G311" s="149">
        <v>754</v>
      </c>
      <c r="H311" s="149">
        <v>125.66666666666666</v>
      </c>
      <c r="I311" s="150">
        <v>0</v>
      </c>
      <c r="J311" s="151">
        <v>129.99999999999997</v>
      </c>
      <c r="K311" s="151"/>
      <c r="L311" s="151">
        <v>125.66666666666663</v>
      </c>
      <c r="M311" s="151"/>
      <c r="N311" s="152">
        <f t="shared" si="40"/>
        <v>0.96666666666666667</v>
      </c>
    </row>
    <row r="312" spans="1:14" ht="24.75" x14ac:dyDescent="0.25">
      <c r="A312" s="138" t="s">
        <v>175</v>
      </c>
      <c r="B312" s="139" t="s">
        <v>1223</v>
      </c>
      <c r="C312" s="141" t="s">
        <v>1468</v>
      </c>
      <c r="D312" s="142">
        <v>6</v>
      </c>
      <c r="E312" s="142">
        <v>326</v>
      </c>
      <c r="F312" s="142">
        <v>54.333333333333336</v>
      </c>
      <c r="G312" s="142">
        <v>318</v>
      </c>
      <c r="H312" s="142">
        <v>53</v>
      </c>
      <c r="I312" s="143">
        <v>5</v>
      </c>
      <c r="J312" s="144">
        <v>46.166666666666664</v>
      </c>
      <c r="K312" s="144">
        <v>8.1666666666666661</v>
      </c>
      <c r="L312" s="144">
        <v>46.166666666666664</v>
      </c>
      <c r="M312" s="144">
        <v>6.833333333333333</v>
      </c>
      <c r="N312" s="145">
        <f t="shared" si="40"/>
        <v>0.97546012269938653</v>
      </c>
    </row>
    <row r="313" spans="1:14" x14ac:dyDescent="0.25">
      <c r="A313" s="161" t="s">
        <v>1593</v>
      </c>
      <c r="B313" s="162"/>
      <c r="C313" s="162"/>
      <c r="D313" s="163"/>
      <c r="E313" s="163"/>
      <c r="F313" s="163">
        <v>54</v>
      </c>
      <c r="G313" s="163"/>
      <c r="H313" s="163">
        <v>53</v>
      </c>
      <c r="I313" s="164"/>
      <c r="J313" s="165">
        <v>46</v>
      </c>
      <c r="K313" s="165">
        <v>8</v>
      </c>
      <c r="L313" s="165">
        <v>46</v>
      </c>
      <c r="M313" s="165">
        <v>7</v>
      </c>
      <c r="N313" s="166"/>
    </row>
    <row r="314" spans="1:14" x14ac:dyDescent="0.25">
      <c r="A314" s="146" t="s">
        <v>180</v>
      </c>
      <c r="B314" s="147"/>
      <c r="C314" s="147"/>
      <c r="D314" s="149"/>
      <c r="E314" s="149">
        <v>326</v>
      </c>
      <c r="F314" s="149">
        <v>54.333333333333336</v>
      </c>
      <c r="G314" s="149">
        <v>318</v>
      </c>
      <c r="H314" s="149">
        <v>53</v>
      </c>
      <c r="I314" s="150">
        <v>5</v>
      </c>
      <c r="J314" s="151">
        <v>46.166666666666664</v>
      </c>
      <c r="K314" s="151">
        <v>8.1666666666666661</v>
      </c>
      <c r="L314" s="151">
        <v>46.166666666666664</v>
      </c>
      <c r="M314" s="151">
        <v>6.833333333333333</v>
      </c>
      <c r="N314" s="152">
        <f t="shared" si="40"/>
        <v>0.97546012269938653</v>
      </c>
    </row>
    <row r="315" spans="1:14" ht="24.75" x14ac:dyDescent="0.25">
      <c r="A315" s="138" t="s">
        <v>181</v>
      </c>
      <c r="B315" s="139" t="s">
        <v>1223</v>
      </c>
      <c r="C315" s="141" t="s">
        <v>1469</v>
      </c>
      <c r="D315" s="142">
        <v>6</v>
      </c>
      <c r="E315" s="142">
        <v>1031</v>
      </c>
      <c r="F315" s="142">
        <v>171.83333333333334</v>
      </c>
      <c r="G315" s="142">
        <v>986</v>
      </c>
      <c r="H315" s="142">
        <v>164.33333333333334</v>
      </c>
      <c r="I315" s="143">
        <v>8</v>
      </c>
      <c r="J315" s="144">
        <v>140.99999999999997</v>
      </c>
      <c r="K315" s="144">
        <v>30.833333333333332</v>
      </c>
      <c r="L315" s="144">
        <v>140.99999999999997</v>
      </c>
      <c r="M315" s="144">
        <v>23.333333333333332</v>
      </c>
      <c r="N315" s="145">
        <f t="shared" si="40"/>
        <v>0.95635305528613002</v>
      </c>
    </row>
    <row r="316" spans="1:14" ht="24.75" x14ac:dyDescent="0.25">
      <c r="A316" s="140" t="str">
        <f t="shared" ref="A316:A320" si="43">A315</f>
        <v>Valledupar</v>
      </c>
      <c r="B316" s="141" t="str">
        <f t="shared" ref="B316:B320" si="44">B315</f>
        <v>Penal con Función de Control de Garantías</v>
      </c>
      <c r="C316" s="141" t="s">
        <v>1470</v>
      </c>
      <c r="D316" s="142">
        <v>6</v>
      </c>
      <c r="E316" s="142">
        <v>846</v>
      </c>
      <c r="F316" s="142">
        <v>141</v>
      </c>
      <c r="G316" s="142">
        <v>834</v>
      </c>
      <c r="H316" s="142">
        <v>139</v>
      </c>
      <c r="I316" s="143">
        <v>13</v>
      </c>
      <c r="J316" s="144">
        <v>112.5</v>
      </c>
      <c r="K316" s="144">
        <v>28.500000000000004</v>
      </c>
      <c r="L316" s="144">
        <v>112.5</v>
      </c>
      <c r="M316" s="144">
        <v>26.5</v>
      </c>
      <c r="N316" s="145">
        <f t="shared" si="40"/>
        <v>0.98581560283687941</v>
      </c>
    </row>
    <row r="317" spans="1:14" ht="24.75" x14ac:dyDescent="0.25">
      <c r="A317" s="140" t="str">
        <f t="shared" si="43"/>
        <v>Valledupar</v>
      </c>
      <c r="B317" s="141" t="str">
        <f t="shared" si="44"/>
        <v>Penal con Función de Control de Garantías</v>
      </c>
      <c r="C317" s="141" t="s">
        <v>1471</v>
      </c>
      <c r="D317" s="142">
        <v>6</v>
      </c>
      <c r="E317" s="142">
        <v>940</v>
      </c>
      <c r="F317" s="142">
        <v>156.66666666666666</v>
      </c>
      <c r="G317" s="142">
        <v>939</v>
      </c>
      <c r="H317" s="142">
        <v>156.5</v>
      </c>
      <c r="I317" s="143">
        <v>0</v>
      </c>
      <c r="J317" s="144">
        <v>127.33333333333333</v>
      </c>
      <c r="K317" s="144">
        <v>29.333333333333332</v>
      </c>
      <c r="L317" s="144">
        <v>127.33333333333333</v>
      </c>
      <c r="M317" s="144">
        <v>29.166666666666668</v>
      </c>
      <c r="N317" s="145">
        <f t="shared" si="40"/>
        <v>0.99893617021276593</v>
      </c>
    </row>
    <row r="318" spans="1:14" ht="24.75" x14ac:dyDescent="0.25">
      <c r="A318" s="140" t="str">
        <f t="shared" si="43"/>
        <v>Valledupar</v>
      </c>
      <c r="B318" s="141" t="str">
        <f t="shared" si="44"/>
        <v>Penal con Función de Control de Garantías</v>
      </c>
      <c r="C318" s="141" t="s">
        <v>1472</v>
      </c>
      <c r="D318" s="142">
        <v>6</v>
      </c>
      <c r="E318" s="142">
        <v>1065</v>
      </c>
      <c r="F318" s="142">
        <v>177.5</v>
      </c>
      <c r="G318" s="142">
        <v>1053</v>
      </c>
      <c r="H318" s="142">
        <v>175.5</v>
      </c>
      <c r="I318" s="143">
        <v>12</v>
      </c>
      <c r="J318" s="144">
        <v>145.83333333333337</v>
      </c>
      <c r="K318" s="144">
        <v>31.666666666666671</v>
      </c>
      <c r="L318" s="144">
        <v>145.83333333333337</v>
      </c>
      <c r="M318" s="144">
        <v>29.666666666666668</v>
      </c>
      <c r="N318" s="145">
        <f t="shared" si="40"/>
        <v>0.9887323943661972</v>
      </c>
    </row>
    <row r="319" spans="1:14" ht="24.75" x14ac:dyDescent="0.25">
      <c r="A319" s="140" t="str">
        <f t="shared" si="43"/>
        <v>Valledupar</v>
      </c>
      <c r="B319" s="141" t="str">
        <f t="shared" si="44"/>
        <v>Penal con Función de Control de Garantías</v>
      </c>
      <c r="C319" s="141" t="s">
        <v>1473</v>
      </c>
      <c r="D319" s="142">
        <v>6</v>
      </c>
      <c r="E319" s="142">
        <v>761</v>
      </c>
      <c r="F319" s="142">
        <v>126.83333333333333</v>
      </c>
      <c r="G319" s="142">
        <v>765</v>
      </c>
      <c r="H319" s="142">
        <v>127.5</v>
      </c>
      <c r="I319" s="143">
        <v>0</v>
      </c>
      <c r="J319" s="144">
        <v>126.83333333333333</v>
      </c>
      <c r="K319" s="144"/>
      <c r="L319" s="144">
        <v>127.5</v>
      </c>
      <c r="M319" s="144"/>
      <c r="N319" s="145">
        <f t="shared" si="40"/>
        <v>1.0052562417871223</v>
      </c>
    </row>
    <row r="320" spans="1:14" ht="24.75" x14ac:dyDescent="0.25">
      <c r="A320" s="140" t="str">
        <f t="shared" si="43"/>
        <v>Valledupar</v>
      </c>
      <c r="B320" s="141" t="str">
        <f t="shared" si="44"/>
        <v>Penal con Función de Control de Garantías</v>
      </c>
      <c r="C320" s="141" t="s">
        <v>1474</v>
      </c>
      <c r="D320" s="142">
        <v>5.6</v>
      </c>
      <c r="E320" s="142">
        <v>725</v>
      </c>
      <c r="F320" s="142">
        <v>129.46428571428572</v>
      </c>
      <c r="G320" s="142">
        <v>734</v>
      </c>
      <c r="H320" s="142">
        <v>131.07142857142858</v>
      </c>
      <c r="I320" s="143">
        <v>0</v>
      </c>
      <c r="J320" s="144">
        <v>129.46428571428572</v>
      </c>
      <c r="K320" s="144"/>
      <c r="L320" s="144">
        <v>131.07142857142858</v>
      </c>
      <c r="M320" s="144"/>
      <c r="N320" s="145">
        <f t="shared" si="40"/>
        <v>1.0124137931034483</v>
      </c>
    </row>
    <row r="321" spans="1:14" x14ac:dyDescent="0.25">
      <c r="A321" s="161" t="s">
        <v>1593</v>
      </c>
      <c r="B321" s="162"/>
      <c r="C321" s="162"/>
      <c r="D321" s="163"/>
      <c r="E321" s="163"/>
      <c r="F321" s="163">
        <v>151</v>
      </c>
      <c r="G321" s="163"/>
      <c r="H321" s="163">
        <v>149</v>
      </c>
      <c r="I321" s="164"/>
      <c r="J321" s="165">
        <v>130</v>
      </c>
      <c r="K321" s="165">
        <v>30</v>
      </c>
      <c r="L321" s="165">
        <v>131</v>
      </c>
      <c r="M321" s="165">
        <v>27</v>
      </c>
      <c r="N321" s="166"/>
    </row>
    <row r="322" spans="1:14" x14ac:dyDescent="0.25">
      <c r="A322" s="146" t="s">
        <v>185</v>
      </c>
      <c r="B322" s="147"/>
      <c r="C322" s="147"/>
      <c r="D322" s="149"/>
      <c r="E322" s="149">
        <v>5368</v>
      </c>
      <c r="F322" s="149">
        <v>903.29761904761904</v>
      </c>
      <c r="G322" s="149">
        <v>5311</v>
      </c>
      <c r="H322" s="149">
        <v>893.90476190476193</v>
      </c>
      <c r="I322" s="150">
        <v>33</v>
      </c>
      <c r="J322" s="151">
        <v>782.96428571428578</v>
      </c>
      <c r="K322" s="151">
        <v>120.33333333333334</v>
      </c>
      <c r="L322" s="151">
        <v>785.2380952380953</v>
      </c>
      <c r="M322" s="151">
        <v>108.66666666666667</v>
      </c>
      <c r="N322" s="152">
        <f t="shared" si="40"/>
        <v>0.98938152011922509</v>
      </c>
    </row>
    <row r="323" spans="1:14" ht="24.75" x14ac:dyDescent="0.25">
      <c r="A323" s="138" t="s">
        <v>186</v>
      </c>
      <c r="B323" s="139" t="s">
        <v>1223</v>
      </c>
      <c r="C323" s="141" t="s">
        <v>1475</v>
      </c>
      <c r="D323" s="142">
        <v>6</v>
      </c>
      <c r="E323" s="142">
        <v>492</v>
      </c>
      <c r="F323" s="142">
        <v>82</v>
      </c>
      <c r="G323" s="142">
        <v>473</v>
      </c>
      <c r="H323" s="142">
        <v>78.833333333333329</v>
      </c>
      <c r="I323" s="143">
        <v>4</v>
      </c>
      <c r="J323" s="144">
        <v>68</v>
      </c>
      <c r="K323" s="144">
        <v>13.999999999999998</v>
      </c>
      <c r="L323" s="144">
        <v>67.333333333333343</v>
      </c>
      <c r="M323" s="144">
        <v>11.5</v>
      </c>
      <c r="N323" s="145">
        <f t="shared" si="40"/>
        <v>0.96138211382113825</v>
      </c>
    </row>
    <row r="324" spans="1:14" ht="24.75" x14ac:dyDescent="0.25">
      <c r="A324" s="140" t="str">
        <f t="shared" ref="A324:B329" si="45">A323</f>
        <v>Villavicencio</v>
      </c>
      <c r="B324" s="141" t="str">
        <f t="shared" si="45"/>
        <v>Penal con Función de Control de Garantías</v>
      </c>
      <c r="C324" s="141" t="s">
        <v>1476</v>
      </c>
      <c r="D324" s="142">
        <v>6</v>
      </c>
      <c r="E324" s="142">
        <v>424</v>
      </c>
      <c r="F324" s="142">
        <v>70.666666666666671</v>
      </c>
      <c r="G324" s="142">
        <v>396</v>
      </c>
      <c r="H324" s="142">
        <v>66</v>
      </c>
      <c r="I324" s="143">
        <v>12</v>
      </c>
      <c r="J324" s="144">
        <v>47.833333333333336</v>
      </c>
      <c r="K324" s="144">
        <v>22.833333333333332</v>
      </c>
      <c r="L324" s="144">
        <v>47.166666666666664</v>
      </c>
      <c r="M324" s="144">
        <v>18.833333333333332</v>
      </c>
      <c r="N324" s="145">
        <f t="shared" si="40"/>
        <v>0.93396226415094341</v>
      </c>
    </row>
    <row r="325" spans="1:14" ht="24.75" x14ac:dyDescent="0.25">
      <c r="A325" s="140" t="str">
        <f t="shared" si="45"/>
        <v>Villavicencio</v>
      </c>
      <c r="B325" s="141" t="str">
        <f t="shared" si="45"/>
        <v>Penal con Función de Control de Garantías</v>
      </c>
      <c r="C325" s="141" t="s">
        <v>1490</v>
      </c>
      <c r="D325" s="153" t="s">
        <v>204</v>
      </c>
      <c r="E325" s="153" t="s">
        <v>204</v>
      </c>
      <c r="F325" s="153" t="s">
        <v>204</v>
      </c>
      <c r="G325" s="153" t="s">
        <v>204</v>
      </c>
      <c r="H325" s="153" t="s">
        <v>204</v>
      </c>
      <c r="I325" s="153" t="s">
        <v>204</v>
      </c>
      <c r="J325" s="153" t="s">
        <v>204</v>
      </c>
      <c r="K325" s="153" t="s">
        <v>204</v>
      </c>
      <c r="L325" s="153" t="s">
        <v>204</v>
      </c>
      <c r="M325" s="153" t="s">
        <v>204</v>
      </c>
      <c r="N325" s="153" t="s">
        <v>204</v>
      </c>
    </row>
    <row r="326" spans="1:14" ht="24.75" x14ac:dyDescent="0.25">
      <c r="A326" s="140" t="str">
        <f t="shared" si="45"/>
        <v>Villavicencio</v>
      </c>
      <c r="B326" s="141" t="str">
        <f t="shared" si="45"/>
        <v>Penal con Función de Control de Garantías</v>
      </c>
      <c r="C326" s="141" t="s">
        <v>1477</v>
      </c>
      <c r="D326" s="142">
        <v>6</v>
      </c>
      <c r="E326" s="142">
        <v>650</v>
      </c>
      <c r="F326" s="142">
        <v>108.33333333333333</v>
      </c>
      <c r="G326" s="142">
        <v>637</v>
      </c>
      <c r="H326" s="142">
        <v>106.16666666666667</v>
      </c>
      <c r="I326" s="143">
        <v>3</v>
      </c>
      <c r="J326" s="144">
        <v>96.499999999999986</v>
      </c>
      <c r="K326" s="144">
        <v>11.833333333333332</v>
      </c>
      <c r="L326" s="144">
        <v>96.333333333333314</v>
      </c>
      <c r="M326" s="144">
        <v>9.8333333333333321</v>
      </c>
      <c r="N326" s="145">
        <f t="shared" si="40"/>
        <v>0.98</v>
      </c>
    </row>
    <row r="327" spans="1:14" ht="24.75" x14ac:dyDescent="0.25">
      <c r="A327" s="140" t="str">
        <f t="shared" si="45"/>
        <v>Villavicencio</v>
      </c>
      <c r="B327" s="141" t="str">
        <f t="shared" si="45"/>
        <v>Penal con Función de Control de Garantías</v>
      </c>
      <c r="C327" s="141" t="s">
        <v>1478</v>
      </c>
      <c r="D327" s="142">
        <v>6</v>
      </c>
      <c r="E327" s="142">
        <v>673</v>
      </c>
      <c r="F327" s="142">
        <v>112.16666666666667</v>
      </c>
      <c r="G327" s="142">
        <v>673</v>
      </c>
      <c r="H327" s="142">
        <v>112.16666666666667</v>
      </c>
      <c r="I327" s="143">
        <v>0</v>
      </c>
      <c r="J327" s="144">
        <v>112.16666666666667</v>
      </c>
      <c r="K327" s="144"/>
      <c r="L327" s="144">
        <v>112.16666666666667</v>
      </c>
      <c r="M327" s="144"/>
      <c r="N327" s="145">
        <f t="shared" si="40"/>
        <v>1</v>
      </c>
    </row>
    <row r="328" spans="1:14" ht="24.75" x14ac:dyDescent="0.25">
      <c r="A328" s="140" t="str">
        <f t="shared" si="45"/>
        <v>Villavicencio</v>
      </c>
      <c r="B328" s="141" t="str">
        <f t="shared" si="45"/>
        <v>Penal con Función de Control de Garantías</v>
      </c>
      <c r="C328" s="141" t="s">
        <v>1479</v>
      </c>
      <c r="D328" s="142">
        <v>3</v>
      </c>
      <c r="E328" s="142">
        <v>338</v>
      </c>
      <c r="F328" s="142">
        <v>112.66666666666667</v>
      </c>
      <c r="G328" s="142">
        <v>338</v>
      </c>
      <c r="H328" s="142">
        <v>112.66666666666667</v>
      </c>
      <c r="I328" s="143">
        <v>0</v>
      </c>
      <c r="J328" s="144">
        <v>112.66666666666667</v>
      </c>
      <c r="K328" s="144"/>
      <c r="L328" s="144">
        <v>112.66666666666667</v>
      </c>
      <c r="M328" s="144"/>
      <c r="N328" s="145">
        <f t="shared" si="40"/>
        <v>1</v>
      </c>
    </row>
    <row r="329" spans="1:14" ht="24.75" x14ac:dyDescent="0.25">
      <c r="A329" s="140" t="str">
        <f t="shared" si="45"/>
        <v>Villavicencio</v>
      </c>
      <c r="B329" s="141" t="str">
        <f t="shared" si="45"/>
        <v>Penal con Función de Control de Garantías</v>
      </c>
      <c r="C329" s="141" t="s">
        <v>1480</v>
      </c>
      <c r="D329" s="142">
        <v>6</v>
      </c>
      <c r="E329" s="142">
        <v>451</v>
      </c>
      <c r="F329" s="142">
        <v>75.166666666666671</v>
      </c>
      <c r="G329" s="142">
        <v>683</v>
      </c>
      <c r="H329" s="142">
        <v>113.83333333333333</v>
      </c>
      <c r="I329" s="143">
        <v>0</v>
      </c>
      <c r="J329" s="144">
        <v>75.166666666666643</v>
      </c>
      <c r="K329" s="144"/>
      <c r="L329" s="144">
        <v>113.83333333333336</v>
      </c>
      <c r="M329" s="144"/>
      <c r="N329" s="145">
        <f t="shared" si="40"/>
        <v>1.5144124168514412</v>
      </c>
    </row>
    <row r="330" spans="1:14" x14ac:dyDescent="0.25">
      <c r="A330" s="161" t="s">
        <v>1593</v>
      </c>
      <c r="B330" s="162"/>
      <c r="C330" s="162"/>
      <c r="D330" s="163"/>
      <c r="E330" s="163"/>
      <c r="F330" s="163">
        <v>94</v>
      </c>
      <c r="G330" s="163"/>
      <c r="H330" s="163">
        <v>98</v>
      </c>
      <c r="I330" s="164"/>
      <c r="J330" s="165">
        <v>85</v>
      </c>
      <c r="K330" s="165">
        <v>16</v>
      </c>
      <c r="L330" s="165">
        <v>92</v>
      </c>
      <c r="M330" s="165">
        <v>13</v>
      </c>
      <c r="N330" s="166"/>
    </row>
    <row r="331" spans="1:14" x14ac:dyDescent="0.25">
      <c r="A331" s="146" t="s">
        <v>190</v>
      </c>
      <c r="B331" s="148"/>
      <c r="C331" s="148"/>
      <c r="D331" s="149"/>
      <c r="E331" s="149">
        <v>3028</v>
      </c>
      <c r="F331" s="149">
        <v>561</v>
      </c>
      <c r="G331" s="149">
        <v>3200</v>
      </c>
      <c r="H331" s="149">
        <v>589.66666666666674</v>
      </c>
      <c r="I331" s="150">
        <v>19</v>
      </c>
      <c r="J331" s="151">
        <v>512.33333333333337</v>
      </c>
      <c r="K331" s="151">
        <v>48.666666666666657</v>
      </c>
      <c r="L331" s="151">
        <v>549.5</v>
      </c>
      <c r="M331" s="151">
        <v>40.166666666666664</v>
      </c>
      <c r="N331" s="152">
        <f t="shared" si="40"/>
        <v>1.0568031704095113</v>
      </c>
    </row>
    <row r="332" spans="1:14" x14ac:dyDescent="0.25">
      <c r="A332" s="156" t="s">
        <v>191</v>
      </c>
      <c r="B332" s="157"/>
      <c r="C332" s="157"/>
      <c r="D332" s="158"/>
      <c r="E332" s="158">
        <v>146068</v>
      </c>
      <c r="F332" s="158">
        <v>26046.524327064239</v>
      </c>
      <c r="G332" s="158">
        <v>128878</v>
      </c>
      <c r="H332" s="158">
        <v>23012.45994657608</v>
      </c>
      <c r="I332" s="159">
        <v>3367</v>
      </c>
      <c r="J332" s="158">
        <v>22951.795788830685</v>
      </c>
      <c r="K332" s="158">
        <v>3094.7285382335454</v>
      </c>
      <c r="L332" s="158">
        <v>20527.827921599059</v>
      </c>
      <c r="M332" s="158">
        <v>2484.6320249770492</v>
      </c>
      <c r="N332" s="160">
        <f t="shared" si="40"/>
        <v>0.8823150861242709</v>
      </c>
    </row>
    <row r="333" spans="1:14" x14ac:dyDescent="0.25">
      <c r="A333" s="156" t="s">
        <v>1595</v>
      </c>
      <c r="B333" s="157"/>
      <c r="C333" s="157"/>
      <c r="D333" s="158"/>
      <c r="E333" s="158"/>
      <c r="F333" s="158"/>
      <c r="G333" s="158"/>
      <c r="H333" s="158"/>
      <c r="I333" s="159"/>
      <c r="J333" s="158">
        <f>+AVERAGE(J330,J321,J313,J310,J306,J303,J299,J293,J288,J279,J270,J263,J256,J252,J215,J205,J202,J198,J189,J160,J135,J116,J35,J24,J16)</f>
        <v>80.44</v>
      </c>
      <c r="K333" s="158">
        <f t="shared" ref="K333:M333" si="46">+AVERAGE(K330,K321,K313,K310,K306,K303,K299,K293,K288,K279,K270,K263,K256,K252,K215,K205,K202,K198,K189,K160,K135,K116,K35,K24,K16)</f>
        <v>14.272727272727273</v>
      </c>
      <c r="L333" s="158">
        <f t="shared" si="46"/>
        <v>73.28</v>
      </c>
      <c r="M333" s="158">
        <f t="shared" si="46"/>
        <v>11.772727272727273</v>
      </c>
    </row>
  </sheetData>
  <mergeCells count="8">
    <mergeCell ref="L13:M13"/>
    <mergeCell ref="J13:K13"/>
    <mergeCell ref="A2:C2"/>
    <mergeCell ref="A3:C3"/>
    <mergeCell ref="A4:C4"/>
    <mergeCell ref="A12:N12"/>
    <mergeCell ref="D3:H3"/>
    <mergeCell ref="D4:H4"/>
  </mergeCells>
  <pageMargins left="0.70866141732283472" right="0.70866141732283472" top="0.74803149606299213" bottom="0.74803149606299213" header="0.31496062992125984" footer="0.31496062992125984"/>
  <pageSetup paperSize="123" scale="65" fitToHeight="0" orientation="landscape" horizontalDpi="4294967293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14" customWidth="1"/>
    <col min="2" max="2" width="20.42578125" style="55" customWidth="1"/>
    <col min="3" max="3" width="34.42578125" style="55" customWidth="1"/>
    <col min="4" max="4" width="10.85546875" customWidth="1"/>
    <col min="5" max="5" width="11" customWidth="1"/>
    <col min="7" max="7" width="10.85546875" customWidth="1"/>
    <col min="9" max="9" width="11" customWidth="1"/>
    <col min="10" max="10" width="9.5703125" customWidth="1"/>
    <col min="11" max="11" width="12.42578125" customWidth="1"/>
    <col min="12" max="12" width="10.140625" customWidth="1"/>
  </cols>
  <sheetData>
    <row r="1" spans="1:14" x14ac:dyDescent="0.25">
      <c r="A1" s="1"/>
      <c r="B1" s="2"/>
      <c r="C1" s="2"/>
    </row>
    <row r="2" spans="1:14" x14ac:dyDescent="0.25">
      <c r="A2" s="185"/>
      <c r="B2" s="185"/>
      <c r="C2" s="185"/>
    </row>
    <row r="3" spans="1:14" ht="15" customHeight="1" x14ac:dyDescent="0.25">
      <c r="A3" s="186"/>
      <c r="B3" s="186"/>
      <c r="C3" s="186"/>
      <c r="D3" s="189" t="s">
        <v>0</v>
      </c>
      <c r="E3" s="189"/>
      <c r="F3" s="189"/>
      <c r="G3" s="189"/>
      <c r="H3" s="189"/>
    </row>
    <row r="4" spans="1:14" ht="17.25" customHeight="1" x14ac:dyDescent="0.25">
      <c r="A4" s="186"/>
      <c r="B4" s="186"/>
      <c r="C4" s="186"/>
      <c r="D4" s="179" t="s">
        <v>1</v>
      </c>
      <c r="E4" s="179"/>
      <c r="F4" s="179"/>
      <c r="G4" s="179"/>
      <c r="H4" s="179"/>
    </row>
    <row r="5" spans="1:14" x14ac:dyDescent="0.25">
      <c r="A5" s="8" t="s">
        <v>7</v>
      </c>
      <c r="B5" s="2"/>
      <c r="C5" s="2"/>
    </row>
    <row r="6" spans="1:14" x14ac:dyDescent="0.25">
      <c r="A6" s="9" t="s">
        <v>2</v>
      </c>
      <c r="B6" s="2"/>
      <c r="C6" s="2"/>
    </row>
    <row r="7" spans="1:14" ht="18" x14ac:dyDescent="0.25">
      <c r="A7" s="9" t="s">
        <v>1493</v>
      </c>
      <c r="B7" s="2"/>
      <c r="C7" s="2"/>
    </row>
    <row r="8" spans="1:14" ht="18" x14ac:dyDescent="0.25">
      <c r="A8" s="9" t="s">
        <v>943</v>
      </c>
      <c r="B8" s="2"/>
      <c r="C8" s="2"/>
    </row>
    <row r="9" spans="1:14" x14ac:dyDescent="0.25">
      <c r="A9" s="9" t="s">
        <v>5</v>
      </c>
      <c r="B9" s="10"/>
      <c r="C9" s="10"/>
    </row>
    <row r="10" spans="1:14" x14ac:dyDescent="0.25">
      <c r="A10" s="171" t="s">
        <v>1594</v>
      </c>
      <c r="B10" s="10"/>
      <c r="C10" s="10"/>
    </row>
    <row r="11" spans="1:14" x14ac:dyDescent="0.25">
      <c r="A11" s="9"/>
      <c r="B11" s="10"/>
      <c r="C11" s="10"/>
    </row>
    <row r="12" spans="1:14" ht="58.5" customHeight="1" x14ac:dyDescent="0.25">
      <c r="A12" s="187" t="s">
        <v>242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30.75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90" t="s">
        <v>201</v>
      </c>
      <c r="K13" s="190"/>
      <c r="L13" s="190" t="s">
        <v>781</v>
      </c>
      <c r="M13" s="190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196</v>
      </c>
      <c r="F14" s="134" t="s">
        <v>197</v>
      </c>
      <c r="G14" s="134" t="s">
        <v>231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73" t="s">
        <v>193</v>
      </c>
      <c r="N14" s="137" t="s">
        <v>194</v>
      </c>
    </row>
    <row r="15" spans="1:14" ht="30" x14ac:dyDescent="0.25">
      <c r="A15" s="13" t="s">
        <v>56</v>
      </c>
      <c r="B15" s="61" t="s">
        <v>713</v>
      </c>
      <c r="C15" s="40" t="s">
        <v>1494</v>
      </c>
      <c r="D15" s="14">
        <v>6</v>
      </c>
      <c r="E15" s="14">
        <v>259</v>
      </c>
      <c r="F15" s="14">
        <v>43.1666666666667</v>
      </c>
      <c r="G15" s="14">
        <v>99</v>
      </c>
      <c r="H15" s="14">
        <v>16.5</v>
      </c>
      <c r="I15" s="15">
        <v>513</v>
      </c>
      <c r="J15" s="16">
        <v>33.666666666666664</v>
      </c>
      <c r="K15" s="16">
        <v>9.5</v>
      </c>
      <c r="L15" s="16">
        <v>12.166666666666666</v>
      </c>
      <c r="M15" s="16">
        <v>4.3333333333333339</v>
      </c>
      <c r="N15" s="17">
        <f>+G15/E15</f>
        <v>0.38223938223938225</v>
      </c>
    </row>
    <row r="16" spans="1:14" x14ac:dyDescent="0.25">
      <c r="A16" s="50" t="s">
        <v>1593</v>
      </c>
      <c r="B16" s="56"/>
      <c r="C16" s="63"/>
      <c r="D16" s="51"/>
      <c r="E16" s="51"/>
      <c r="F16" s="51">
        <v>43</v>
      </c>
      <c r="G16" s="51"/>
      <c r="H16" s="51">
        <v>17</v>
      </c>
      <c r="I16" s="52"/>
      <c r="J16" s="53">
        <v>34</v>
      </c>
      <c r="K16" s="53">
        <v>10</v>
      </c>
      <c r="L16" s="53">
        <v>12</v>
      </c>
      <c r="M16" s="53">
        <v>4</v>
      </c>
      <c r="N16" s="54"/>
    </row>
    <row r="17" spans="1:14" x14ac:dyDescent="0.25">
      <c r="A17" s="18" t="s">
        <v>63</v>
      </c>
      <c r="B17" s="58"/>
      <c r="C17" s="57"/>
      <c r="D17" s="19">
        <v>6</v>
      </c>
      <c r="E17" s="19">
        <v>259</v>
      </c>
      <c r="F17" s="19">
        <v>43.166666666666664</v>
      </c>
      <c r="G17" s="19">
        <v>99</v>
      </c>
      <c r="H17" s="19">
        <v>16.5</v>
      </c>
      <c r="I17" s="20">
        <v>513</v>
      </c>
      <c r="J17" s="21">
        <v>33.666666666666664</v>
      </c>
      <c r="K17" s="21">
        <v>9.5</v>
      </c>
      <c r="L17" s="21">
        <v>12.166666666666666</v>
      </c>
      <c r="M17" s="21">
        <v>4.3333333333333339</v>
      </c>
      <c r="N17" s="23">
        <f t="shared" ref="N17:N34" si="0">+G17/E17</f>
        <v>0.38223938223938225</v>
      </c>
    </row>
    <row r="18" spans="1:14" ht="30" x14ac:dyDescent="0.25">
      <c r="A18" s="13" t="s">
        <v>91</v>
      </c>
      <c r="B18" s="61" t="s">
        <v>713</v>
      </c>
      <c r="C18" s="40" t="s">
        <v>1495</v>
      </c>
      <c r="D18" s="14">
        <v>6</v>
      </c>
      <c r="E18" s="14">
        <v>221</v>
      </c>
      <c r="F18" s="14">
        <v>36.833333333333336</v>
      </c>
      <c r="G18" s="14">
        <v>205</v>
      </c>
      <c r="H18" s="14">
        <v>34.166666666666664</v>
      </c>
      <c r="I18" s="15">
        <v>73</v>
      </c>
      <c r="J18" s="16">
        <v>25.500000000000004</v>
      </c>
      <c r="K18" s="16">
        <v>11.333333333333336</v>
      </c>
      <c r="L18" s="16">
        <v>25.833333333333336</v>
      </c>
      <c r="M18" s="16">
        <v>8.3333333333333339</v>
      </c>
      <c r="N18" s="17">
        <f t="shared" si="0"/>
        <v>0.92760180995475117</v>
      </c>
    </row>
    <row r="19" spans="1:14" ht="30" x14ac:dyDescent="0.25">
      <c r="A19" s="28" t="s">
        <v>91</v>
      </c>
      <c r="B19" s="40" t="s">
        <v>713</v>
      </c>
      <c r="C19" s="40" t="s">
        <v>1496</v>
      </c>
      <c r="D19" s="14">
        <v>6</v>
      </c>
      <c r="E19" s="14">
        <v>287</v>
      </c>
      <c r="F19" s="14">
        <v>47.833333333333336</v>
      </c>
      <c r="G19" s="14">
        <v>240</v>
      </c>
      <c r="H19" s="14">
        <v>40</v>
      </c>
      <c r="I19" s="15">
        <v>72</v>
      </c>
      <c r="J19" s="16">
        <v>36</v>
      </c>
      <c r="K19" s="16">
        <v>11.833333333333332</v>
      </c>
      <c r="L19" s="16">
        <v>31.166666666666664</v>
      </c>
      <c r="M19" s="16">
        <v>8.8333333333333339</v>
      </c>
      <c r="N19" s="17">
        <f t="shared" si="0"/>
        <v>0.83623693379790942</v>
      </c>
    </row>
    <row r="20" spans="1:14" ht="30" x14ac:dyDescent="0.25">
      <c r="A20" s="28" t="s">
        <v>91</v>
      </c>
      <c r="B20" s="40" t="s">
        <v>713</v>
      </c>
      <c r="C20" s="40" t="s">
        <v>1108</v>
      </c>
      <c r="D20" s="14">
        <v>6</v>
      </c>
      <c r="E20" s="14">
        <v>716</v>
      </c>
      <c r="F20" s="14">
        <v>119.33333333333333</v>
      </c>
      <c r="G20" s="14">
        <v>680</v>
      </c>
      <c r="H20" s="14">
        <v>113.33333333333333</v>
      </c>
      <c r="I20" s="15">
        <v>108</v>
      </c>
      <c r="J20" s="16">
        <v>104.83333333333331</v>
      </c>
      <c r="K20" s="16">
        <v>14.499999999999998</v>
      </c>
      <c r="L20" s="16">
        <v>104.83333333333334</v>
      </c>
      <c r="M20" s="16">
        <v>8.5</v>
      </c>
      <c r="N20" s="17">
        <f t="shared" si="0"/>
        <v>0.94972067039106145</v>
      </c>
    </row>
    <row r="21" spans="1:14" ht="30" x14ac:dyDescent="0.25">
      <c r="A21" s="28" t="s">
        <v>91</v>
      </c>
      <c r="B21" s="40" t="s">
        <v>713</v>
      </c>
      <c r="C21" s="40" t="s">
        <v>1109</v>
      </c>
      <c r="D21" s="14">
        <v>5.5</v>
      </c>
      <c r="E21" s="14">
        <v>374</v>
      </c>
      <c r="F21" s="14">
        <v>68</v>
      </c>
      <c r="G21" s="14">
        <v>374</v>
      </c>
      <c r="H21" s="14">
        <v>68</v>
      </c>
      <c r="I21" s="15">
        <v>73</v>
      </c>
      <c r="J21" s="16">
        <v>55.27272727272728</v>
      </c>
      <c r="K21" s="16">
        <v>12.727272727272727</v>
      </c>
      <c r="L21" s="16">
        <v>55.45454545454546</v>
      </c>
      <c r="M21" s="16">
        <v>12.545454545454545</v>
      </c>
      <c r="N21" s="17">
        <f t="shared" si="0"/>
        <v>1</v>
      </c>
    </row>
    <row r="22" spans="1:14" ht="30" x14ac:dyDescent="0.25">
      <c r="A22" s="28" t="s">
        <v>91</v>
      </c>
      <c r="B22" s="40" t="s">
        <v>713</v>
      </c>
      <c r="C22" s="40" t="s">
        <v>1497</v>
      </c>
      <c r="D22" s="14">
        <v>6</v>
      </c>
      <c r="E22" s="14">
        <v>710</v>
      </c>
      <c r="F22" s="14">
        <v>118.33333333333333</v>
      </c>
      <c r="G22" s="14">
        <v>708</v>
      </c>
      <c r="H22" s="14">
        <v>118</v>
      </c>
      <c r="I22" s="15">
        <v>2</v>
      </c>
      <c r="J22" s="16">
        <v>114.16666666666666</v>
      </c>
      <c r="K22" s="16">
        <v>4.166666666666667</v>
      </c>
      <c r="L22" s="16">
        <v>113.66666666666666</v>
      </c>
      <c r="M22" s="16">
        <v>4.3333333333333339</v>
      </c>
      <c r="N22" s="17">
        <f t="shared" si="0"/>
        <v>0.9971830985915493</v>
      </c>
    </row>
    <row r="23" spans="1:14" ht="30" x14ac:dyDescent="0.25">
      <c r="A23" s="28" t="s">
        <v>91</v>
      </c>
      <c r="B23" s="40" t="s">
        <v>713</v>
      </c>
      <c r="C23" s="40" t="s">
        <v>1502</v>
      </c>
      <c r="D23" s="31" t="s">
        <v>204</v>
      </c>
      <c r="E23" s="31" t="s">
        <v>204</v>
      </c>
      <c r="F23" s="31" t="s">
        <v>204</v>
      </c>
      <c r="G23" s="31" t="s">
        <v>204</v>
      </c>
      <c r="H23" s="31" t="s">
        <v>204</v>
      </c>
      <c r="I23" s="31" t="s">
        <v>204</v>
      </c>
      <c r="J23" s="31" t="s">
        <v>204</v>
      </c>
      <c r="K23" s="31" t="s">
        <v>204</v>
      </c>
      <c r="L23" s="31" t="s">
        <v>204</v>
      </c>
      <c r="M23" s="31" t="s">
        <v>204</v>
      </c>
      <c r="N23" s="31" t="s">
        <v>204</v>
      </c>
    </row>
    <row r="24" spans="1:14" ht="30" x14ac:dyDescent="0.25">
      <c r="A24" s="28" t="s">
        <v>91</v>
      </c>
      <c r="B24" s="40" t="s">
        <v>713</v>
      </c>
      <c r="C24" s="40"/>
      <c r="D24" s="14">
        <v>6</v>
      </c>
      <c r="E24" s="14">
        <v>649</v>
      </c>
      <c r="F24" s="14">
        <v>108.16666666666667</v>
      </c>
      <c r="G24" s="14">
        <v>638</v>
      </c>
      <c r="H24" s="14">
        <v>106.33333333333333</v>
      </c>
      <c r="I24" s="15">
        <v>2</v>
      </c>
      <c r="J24" s="16">
        <v>104</v>
      </c>
      <c r="K24" s="16">
        <v>4.1666666666666661</v>
      </c>
      <c r="L24" s="16">
        <v>103.66666666666667</v>
      </c>
      <c r="M24" s="16">
        <v>2.6666666666666665</v>
      </c>
      <c r="N24" s="17">
        <f t="shared" si="0"/>
        <v>0.98305084745762716</v>
      </c>
    </row>
    <row r="25" spans="1:14" ht="30" x14ac:dyDescent="0.25">
      <c r="A25" s="28" t="s">
        <v>91</v>
      </c>
      <c r="B25" s="40" t="s">
        <v>713</v>
      </c>
      <c r="C25" s="40" t="s">
        <v>1503</v>
      </c>
      <c r="D25" s="31" t="s">
        <v>204</v>
      </c>
      <c r="E25" s="31" t="s">
        <v>204</v>
      </c>
      <c r="F25" s="31" t="s">
        <v>204</v>
      </c>
      <c r="G25" s="31" t="s">
        <v>204</v>
      </c>
      <c r="H25" s="31" t="s">
        <v>204</v>
      </c>
      <c r="I25" s="31" t="s">
        <v>204</v>
      </c>
      <c r="J25" s="31" t="s">
        <v>204</v>
      </c>
      <c r="K25" s="31" t="s">
        <v>204</v>
      </c>
      <c r="L25" s="31" t="s">
        <v>204</v>
      </c>
      <c r="M25" s="31" t="s">
        <v>204</v>
      </c>
      <c r="N25" s="31" t="s">
        <v>204</v>
      </c>
    </row>
    <row r="26" spans="1:14" ht="30" x14ac:dyDescent="0.25">
      <c r="A26" s="28" t="s">
        <v>91</v>
      </c>
      <c r="B26" s="40" t="s">
        <v>713</v>
      </c>
      <c r="C26" s="40" t="s">
        <v>1498</v>
      </c>
      <c r="D26" s="14">
        <v>6</v>
      </c>
      <c r="E26" s="14">
        <v>639</v>
      </c>
      <c r="F26" s="14">
        <v>106.5</v>
      </c>
      <c r="G26" s="14">
        <v>463</v>
      </c>
      <c r="H26" s="14">
        <v>77.166666666666671</v>
      </c>
      <c r="I26" s="15">
        <v>1</v>
      </c>
      <c r="J26" s="16">
        <v>102.66666666666664</v>
      </c>
      <c r="K26" s="16">
        <v>3.833333333333333</v>
      </c>
      <c r="L26" s="16">
        <v>74.000000000000014</v>
      </c>
      <c r="M26" s="16">
        <v>3.1666666666666661</v>
      </c>
      <c r="N26" s="17">
        <f t="shared" si="0"/>
        <v>0.72456964006259783</v>
      </c>
    </row>
    <row r="27" spans="1:14" ht="30" x14ac:dyDescent="0.25">
      <c r="A27" s="28" t="s">
        <v>91</v>
      </c>
      <c r="B27" s="40" t="s">
        <v>713</v>
      </c>
      <c r="C27" s="40" t="s">
        <v>1499</v>
      </c>
      <c r="D27" s="14">
        <v>6</v>
      </c>
      <c r="E27" s="14">
        <v>368</v>
      </c>
      <c r="F27" s="14">
        <v>61.333333333333336</v>
      </c>
      <c r="G27" s="14">
        <v>202</v>
      </c>
      <c r="H27" s="14">
        <v>33.666666666666664</v>
      </c>
      <c r="I27" s="15">
        <v>0</v>
      </c>
      <c r="J27" s="16">
        <v>57.833333333333329</v>
      </c>
      <c r="K27" s="16">
        <v>3.5</v>
      </c>
      <c r="L27" s="16">
        <v>30.333333333333336</v>
      </c>
      <c r="M27" s="16">
        <v>3.3333333333333335</v>
      </c>
      <c r="N27" s="17">
        <f t="shared" si="0"/>
        <v>0.54891304347826086</v>
      </c>
    </row>
    <row r="28" spans="1:14" x14ac:dyDescent="0.25">
      <c r="A28" s="50" t="s">
        <v>1593</v>
      </c>
      <c r="B28" s="56"/>
      <c r="C28" s="63"/>
      <c r="D28" s="51"/>
      <c r="E28" s="51"/>
      <c r="F28" s="51">
        <v>83</v>
      </c>
      <c r="G28" s="51"/>
      <c r="H28" s="51">
        <v>74</v>
      </c>
      <c r="I28" s="52"/>
      <c r="J28" s="53">
        <v>75</v>
      </c>
      <c r="K28" s="53">
        <v>8</v>
      </c>
      <c r="L28" s="53">
        <v>67</v>
      </c>
      <c r="M28" s="53">
        <v>6</v>
      </c>
      <c r="N28" s="54"/>
    </row>
    <row r="29" spans="1:14" x14ac:dyDescent="0.25">
      <c r="A29" s="18" t="s">
        <v>97</v>
      </c>
      <c r="B29" s="58"/>
      <c r="C29" s="57"/>
      <c r="D29" s="19">
        <v>6</v>
      </c>
      <c r="E29" s="19">
        <v>3964</v>
      </c>
      <c r="F29" s="19">
        <v>666.33333333333337</v>
      </c>
      <c r="G29" s="19">
        <v>3510</v>
      </c>
      <c r="H29" s="19">
        <v>590.66666666666663</v>
      </c>
      <c r="I29" s="20">
        <v>331</v>
      </c>
      <c r="J29" s="21">
        <v>600.27272727272725</v>
      </c>
      <c r="K29" s="21">
        <v>66.060606060606062</v>
      </c>
      <c r="L29" s="21">
        <v>538.9545454545455</v>
      </c>
      <c r="M29" s="21">
        <v>51.712121212121211</v>
      </c>
      <c r="N29" s="23">
        <f t="shared" si="0"/>
        <v>0.88546922300706354</v>
      </c>
    </row>
    <row r="30" spans="1:14" ht="30" x14ac:dyDescent="0.25">
      <c r="A30" s="13" t="s">
        <v>400</v>
      </c>
      <c r="B30" s="61" t="s">
        <v>713</v>
      </c>
      <c r="C30" s="40" t="s">
        <v>1500</v>
      </c>
      <c r="D30" s="14">
        <v>6</v>
      </c>
      <c r="E30" s="14">
        <v>448</v>
      </c>
      <c r="F30" s="14">
        <v>74.666666666666671</v>
      </c>
      <c r="G30" s="14">
        <v>426</v>
      </c>
      <c r="H30" s="14">
        <v>71</v>
      </c>
      <c r="I30" s="15">
        <v>119</v>
      </c>
      <c r="J30" s="16">
        <v>70</v>
      </c>
      <c r="K30" s="16">
        <v>4.666666666666667</v>
      </c>
      <c r="L30" s="16">
        <v>67.333333333333343</v>
      </c>
      <c r="M30" s="16">
        <v>3.6666666666666665</v>
      </c>
      <c r="N30" s="17">
        <f t="shared" si="0"/>
        <v>0.9508928571428571</v>
      </c>
    </row>
    <row r="31" spans="1:14" ht="30" x14ac:dyDescent="0.25">
      <c r="A31" s="28" t="s">
        <v>400</v>
      </c>
      <c r="B31" s="40" t="s">
        <v>713</v>
      </c>
      <c r="C31" s="40" t="s">
        <v>1501</v>
      </c>
      <c r="D31" s="14">
        <v>6</v>
      </c>
      <c r="E31" s="14">
        <v>465</v>
      </c>
      <c r="F31" s="14">
        <v>77.5</v>
      </c>
      <c r="G31" s="14">
        <v>403</v>
      </c>
      <c r="H31" s="14">
        <v>67.166666666666671</v>
      </c>
      <c r="I31" s="15">
        <v>106</v>
      </c>
      <c r="J31" s="16">
        <v>72.333333333333357</v>
      </c>
      <c r="K31" s="16">
        <v>5.1666666666666661</v>
      </c>
      <c r="L31" s="16">
        <v>62.166666666666664</v>
      </c>
      <c r="M31" s="16">
        <v>4.9999999999999991</v>
      </c>
      <c r="N31" s="17">
        <f t="shared" si="0"/>
        <v>0.8666666666666667</v>
      </c>
    </row>
    <row r="32" spans="1:14" x14ac:dyDescent="0.25">
      <c r="A32" s="50" t="s">
        <v>1593</v>
      </c>
      <c r="B32" s="56"/>
      <c r="C32" s="56"/>
      <c r="D32" s="51"/>
      <c r="E32" s="51"/>
      <c r="F32" s="51">
        <v>76</v>
      </c>
      <c r="G32" s="51"/>
      <c r="H32" s="51">
        <v>69</v>
      </c>
      <c r="I32" s="52"/>
      <c r="J32" s="53">
        <v>71</v>
      </c>
      <c r="K32" s="53">
        <v>5</v>
      </c>
      <c r="L32" s="53">
        <v>65</v>
      </c>
      <c r="M32" s="53">
        <v>4</v>
      </c>
      <c r="N32" s="54"/>
    </row>
    <row r="33" spans="1:14" x14ac:dyDescent="0.25">
      <c r="A33" s="18" t="s">
        <v>403</v>
      </c>
      <c r="B33" s="58"/>
      <c r="C33" s="58"/>
      <c r="D33" s="19">
        <v>6</v>
      </c>
      <c r="E33" s="19">
        <v>913</v>
      </c>
      <c r="F33" s="19">
        <v>152.16666666666669</v>
      </c>
      <c r="G33" s="19">
        <v>829</v>
      </c>
      <c r="H33" s="19">
        <v>138.16666666666669</v>
      </c>
      <c r="I33" s="20">
        <v>225</v>
      </c>
      <c r="J33" s="21">
        <v>142.33333333333337</v>
      </c>
      <c r="K33" s="21">
        <v>9.8333333333333321</v>
      </c>
      <c r="L33" s="21">
        <v>129.5</v>
      </c>
      <c r="M33" s="21">
        <v>8.6666666666666661</v>
      </c>
      <c r="N33" s="23">
        <f t="shared" si="0"/>
        <v>0.90799561883899238</v>
      </c>
    </row>
    <row r="34" spans="1:14" x14ac:dyDescent="0.25">
      <c r="A34" s="24" t="s">
        <v>191</v>
      </c>
      <c r="B34" s="59"/>
      <c r="C34" s="59"/>
      <c r="D34" s="25">
        <v>6</v>
      </c>
      <c r="E34" s="25">
        <v>5136</v>
      </c>
      <c r="F34" s="25">
        <v>861.66666666666663</v>
      </c>
      <c r="G34" s="25">
        <v>4438</v>
      </c>
      <c r="H34" s="25">
        <v>745.33333333333326</v>
      </c>
      <c r="I34" s="26">
        <v>1069</v>
      </c>
      <c r="J34" s="25">
        <v>776.27272727272737</v>
      </c>
      <c r="K34" s="25">
        <v>85.393939393939405</v>
      </c>
      <c r="L34" s="25">
        <v>680.62121212121224</v>
      </c>
      <c r="M34" s="25">
        <v>64.712121212121204</v>
      </c>
      <c r="N34" s="27">
        <f t="shared" si="0"/>
        <v>0.8640965732087228</v>
      </c>
    </row>
    <row r="35" spans="1:14" x14ac:dyDescent="0.25">
      <c r="A35" s="24" t="s">
        <v>1595</v>
      </c>
      <c r="B35" s="59"/>
      <c r="C35" s="59"/>
      <c r="D35" s="25"/>
      <c r="E35" s="25"/>
      <c r="F35" s="25"/>
      <c r="G35" s="25"/>
      <c r="H35" s="25"/>
      <c r="I35" s="26"/>
      <c r="J35" s="25">
        <f>+AVERAGE(J32,J28,J16)</f>
        <v>60</v>
      </c>
      <c r="K35" s="25">
        <f t="shared" ref="K35:M35" si="1">+AVERAGE(K32,K28,K16)</f>
        <v>7.666666666666667</v>
      </c>
      <c r="L35" s="25">
        <f t="shared" si="1"/>
        <v>48</v>
      </c>
      <c r="M35" s="25">
        <f t="shared" si="1"/>
        <v>4.666666666666667</v>
      </c>
    </row>
  </sheetData>
  <mergeCells count="8">
    <mergeCell ref="L13:M13"/>
    <mergeCell ref="J13:K13"/>
    <mergeCell ref="A2:C2"/>
    <mergeCell ref="A3:C3"/>
    <mergeCell ref="A4:C4"/>
    <mergeCell ref="A12:N12"/>
    <mergeCell ref="D4:H4"/>
    <mergeCell ref="D3:H3"/>
  </mergeCells>
  <pageMargins left="0.70866141732283472" right="0.70866141732283472" top="0.74803149606299213" bottom="0.74803149606299213" header="0.31496062992125984" footer="0.31496062992125984"/>
  <pageSetup paperSize="123" scale="65" fitToHeight="0"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"/>
  <sheetViews>
    <sheetView showGridLines="0" tabSelected="1" workbookViewId="0">
      <pane xSplit="3" ySplit="14" topLeftCell="D15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baseColWidth="10" defaultRowHeight="15" x14ac:dyDescent="0.25"/>
  <cols>
    <col min="2" max="2" width="30.42578125" style="55" customWidth="1"/>
    <col min="3" max="3" width="41.42578125" style="55" customWidth="1"/>
    <col min="4" max="4" width="10.42578125" customWidth="1"/>
    <col min="5" max="5" width="10" customWidth="1"/>
    <col min="7" max="7" width="10" customWidth="1"/>
    <col min="9" max="9" width="10.7109375" customWidth="1"/>
    <col min="10" max="10" width="10" customWidth="1"/>
    <col min="12" max="12" width="9.7109375" customWidth="1"/>
  </cols>
  <sheetData>
    <row r="1" spans="1:14" x14ac:dyDescent="0.25">
      <c r="A1" s="1"/>
      <c r="B1" s="2"/>
      <c r="C1" s="2"/>
    </row>
    <row r="2" spans="1:14" x14ac:dyDescent="0.25">
      <c r="A2" s="185"/>
      <c r="B2" s="185"/>
      <c r="C2" s="185"/>
    </row>
    <row r="3" spans="1:14" x14ac:dyDescent="0.25">
      <c r="A3" s="186"/>
      <c r="B3" s="186"/>
      <c r="C3" s="186"/>
      <c r="D3" s="180" t="s">
        <v>0</v>
      </c>
      <c r="E3" s="180"/>
      <c r="F3" s="180"/>
      <c r="G3" s="180"/>
    </row>
    <row r="4" spans="1:14" x14ac:dyDescent="0.25">
      <c r="A4" s="186"/>
      <c r="B4" s="186"/>
      <c r="C4" s="186"/>
      <c r="D4" s="179" t="s">
        <v>1</v>
      </c>
      <c r="E4" s="179"/>
      <c r="F4" s="179"/>
      <c r="G4" s="179"/>
      <c r="H4" s="179"/>
    </row>
    <row r="5" spans="1:14" x14ac:dyDescent="0.25">
      <c r="A5" s="8" t="s">
        <v>7</v>
      </c>
      <c r="B5" s="2"/>
      <c r="C5" s="2"/>
    </row>
    <row r="6" spans="1:14" x14ac:dyDescent="0.25">
      <c r="A6" s="9" t="s">
        <v>2</v>
      </c>
      <c r="B6" s="2"/>
      <c r="C6" s="2"/>
    </row>
    <row r="7" spans="1:14" ht="18" x14ac:dyDescent="0.25">
      <c r="A7" s="9" t="s">
        <v>1504</v>
      </c>
      <c r="B7" s="2"/>
      <c r="C7" s="2"/>
    </row>
    <row r="8" spans="1:14" ht="18" x14ac:dyDescent="0.25">
      <c r="A8" s="9" t="s">
        <v>943</v>
      </c>
      <c r="B8" s="2"/>
      <c r="C8" s="2"/>
    </row>
    <row r="9" spans="1:14" x14ac:dyDescent="0.25">
      <c r="A9" s="9" t="s">
        <v>5</v>
      </c>
      <c r="B9" s="10"/>
      <c r="C9" s="10"/>
    </row>
    <row r="10" spans="1:14" x14ac:dyDescent="0.25">
      <c r="A10" s="171" t="s">
        <v>1594</v>
      </c>
      <c r="B10" s="10"/>
      <c r="C10" s="10"/>
    </row>
    <row r="11" spans="1:14" x14ac:dyDescent="0.25">
      <c r="A11" s="9"/>
      <c r="B11" s="10"/>
      <c r="C11" s="10"/>
    </row>
    <row r="12" spans="1:14" ht="51" customHeight="1" x14ac:dyDescent="0.25">
      <c r="A12" s="187" t="s">
        <v>242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45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81" t="s">
        <v>215</v>
      </c>
      <c r="K13" s="182"/>
      <c r="L13" s="181" t="s">
        <v>781</v>
      </c>
      <c r="M13" s="182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196</v>
      </c>
      <c r="F14" s="134" t="s">
        <v>197</v>
      </c>
      <c r="G14" s="134" t="s">
        <v>214</v>
      </c>
      <c r="H14" s="134" t="s">
        <v>199</v>
      </c>
      <c r="I14" s="135" t="s">
        <v>1492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37" t="s">
        <v>194</v>
      </c>
    </row>
    <row r="15" spans="1:14" ht="26.25" x14ac:dyDescent="0.25">
      <c r="A15" s="78" t="s">
        <v>258</v>
      </c>
      <c r="B15" s="79" t="s">
        <v>1505</v>
      </c>
      <c r="C15" s="81" t="s">
        <v>1506</v>
      </c>
      <c r="D15" s="82">
        <v>6</v>
      </c>
      <c r="E15" s="82">
        <v>281</v>
      </c>
      <c r="F15" s="82">
        <v>46.833333333333336</v>
      </c>
      <c r="G15" s="82">
        <v>281</v>
      </c>
      <c r="H15" s="82">
        <v>46.833333333333336</v>
      </c>
      <c r="I15" s="83">
        <v>5</v>
      </c>
      <c r="J15" s="84">
        <v>36.333333333333336</v>
      </c>
      <c r="K15" s="84">
        <v>10.5</v>
      </c>
      <c r="L15" s="84">
        <v>37.5</v>
      </c>
      <c r="M15" s="84">
        <v>9.3333333333333321</v>
      </c>
      <c r="N15" s="85">
        <f>+G15/E15</f>
        <v>1</v>
      </c>
    </row>
    <row r="16" spans="1:14" ht="26.25" x14ac:dyDescent="0.25">
      <c r="A16" s="80" t="str">
        <f>A15</f>
        <v>Arauca</v>
      </c>
      <c r="B16" s="81" t="str">
        <f t="shared" ref="B16" si="0">B15</f>
        <v>Penal para Adolescentes con Función de Control de Garantías</v>
      </c>
      <c r="C16" s="81" t="s">
        <v>1507</v>
      </c>
      <c r="D16" s="82">
        <v>6</v>
      </c>
      <c r="E16" s="82">
        <v>323</v>
      </c>
      <c r="F16" s="82">
        <v>53.833333333333336</v>
      </c>
      <c r="G16" s="82">
        <v>311</v>
      </c>
      <c r="H16" s="82">
        <v>51.833333333333336</v>
      </c>
      <c r="I16" s="83">
        <v>7</v>
      </c>
      <c r="J16" s="84">
        <v>42</v>
      </c>
      <c r="K16" s="84">
        <v>11.833333333333334</v>
      </c>
      <c r="L16" s="84">
        <v>42</v>
      </c>
      <c r="M16" s="84">
        <v>9.8333333333333321</v>
      </c>
      <c r="N16" s="85">
        <f t="shared" ref="N16:N95" si="1">+G16/E16</f>
        <v>0.96284829721362231</v>
      </c>
    </row>
    <row r="17" spans="1:14" x14ac:dyDescent="0.25">
      <c r="A17" s="86" t="s">
        <v>1593</v>
      </c>
      <c r="B17" s="87"/>
      <c r="C17" s="87"/>
      <c r="D17" s="88"/>
      <c r="E17" s="88"/>
      <c r="F17" s="88">
        <v>50</v>
      </c>
      <c r="G17" s="88"/>
      <c r="H17" s="88">
        <v>49</v>
      </c>
      <c r="I17" s="89"/>
      <c r="J17" s="90">
        <v>39</v>
      </c>
      <c r="K17" s="90">
        <v>11</v>
      </c>
      <c r="L17" s="90">
        <v>40</v>
      </c>
      <c r="M17" s="90">
        <v>10</v>
      </c>
      <c r="N17" s="91"/>
    </row>
    <row r="18" spans="1:14" x14ac:dyDescent="0.25">
      <c r="A18" s="92" t="s">
        <v>262</v>
      </c>
      <c r="B18" s="93"/>
      <c r="C18" s="93"/>
      <c r="D18" s="95"/>
      <c r="E18" s="95">
        <v>604</v>
      </c>
      <c r="F18" s="95">
        <v>100.66666666666667</v>
      </c>
      <c r="G18" s="95">
        <v>592</v>
      </c>
      <c r="H18" s="95">
        <v>98.666666666666671</v>
      </c>
      <c r="I18" s="96">
        <v>12</v>
      </c>
      <c r="J18" s="97">
        <v>78.333333333333343</v>
      </c>
      <c r="K18" s="97">
        <v>22.333333333333336</v>
      </c>
      <c r="L18" s="97">
        <v>79.5</v>
      </c>
      <c r="M18" s="97">
        <v>19.166666666666664</v>
      </c>
      <c r="N18" s="98">
        <f t="shared" si="1"/>
        <v>0.98013245033112584</v>
      </c>
    </row>
    <row r="19" spans="1:14" ht="26.25" x14ac:dyDescent="0.25">
      <c r="A19" s="78" t="s">
        <v>20</v>
      </c>
      <c r="B19" s="79" t="s">
        <v>1505</v>
      </c>
      <c r="C19" s="81" t="s">
        <v>1508</v>
      </c>
      <c r="D19" s="82">
        <v>6</v>
      </c>
      <c r="E19" s="82">
        <v>240</v>
      </c>
      <c r="F19" s="82">
        <v>40</v>
      </c>
      <c r="G19" s="82">
        <v>221</v>
      </c>
      <c r="H19" s="82">
        <v>36.833333333333336</v>
      </c>
      <c r="I19" s="83">
        <v>9</v>
      </c>
      <c r="J19" s="84">
        <v>23.166666666666671</v>
      </c>
      <c r="K19" s="84">
        <v>16.833333333333332</v>
      </c>
      <c r="L19" s="84">
        <v>23.166666666666671</v>
      </c>
      <c r="M19" s="84">
        <v>13.666666666666668</v>
      </c>
      <c r="N19" s="85">
        <f t="shared" si="1"/>
        <v>0.92083333333333328</v>
      </c>
    </row>
    <row r="20" spans="1:14" ht="26.25" x14ac:dyDescent="0.25">
      <c r="A20" s="80" t="str">
        <f t="shared" ref="A20:A21" si="2">A19</f>
        <v>Armenia</v>
      </c>
      <c r="B20" s="81" t="str">
        <f t="shared" ref="B20:B21" si="3">B19</f>
        <v>Penal para Adolescentes con Función de Control de Garantías</v>
      </c>
      <c r="C20" s="81" t="s">
        <v>1509</v>
      </c>
      <c r="D20" s="82">
        <v>6</v>
      </c>
      <c r="E20" s="82">
        <v>228</v>
      </c>
      <c r="F20" s="82">
        <v>38</v>
      </c>
      <c r="G20" s="82">
        <v>206</v>
      </c>
      <c r="H20" s="82">
        <v>34.333333333333336</v>
      </c>
      <c r="I20" s="83">
        <v>5</v>
      </c>
      <c r="J20" s="84">
        <v>21.166666666666664</v>
      </c>
      <c r="K20" s="84">
        <v>16.833333333333332</v>
      </c>
      <c r="L20" s="84">
        <v>20.833333333333329</v>
      </c>
      <c r="M20" s="84">
        <v>13.5</v>
      </c>
      <c r="N20" s="85">
        <f t="shared" si="1"/>
        <v>0.90350877192982459</v>
      </c>
    </row>
    <row r="21" spans="1:14" ht="26.25" x14ac:dyDescent="0.25">
      <c r="A21" s="80" t="str">
        <f t="shared" si="2"/>
        <v>Armenia</v>
      </c>
      <c r="B21" s="81" t="str">
        <f t="shared" si="3"/>
        <v>Penal para Adolescentes con Función de Control de Garantías</v>
      </c>
      <c r="C21" s="81" t="s">
        <v>1510</v>
      </c>
      <c r="D21" s="82">
        <v>6</v>
      </c>
      <c r="E21" s="82">
        <v>242</v>
      </c>
      <c r="F21" s="82">
        <v>40.333333333333336</v>
      </c>
      <c r="G21" s="82">
        <v>215</v>
      </c>
      <c r="H21" s="82">
        <v>35.833333333333336</v>
      </c>
      <c r="I21" s="83">
        <v>4</v>
      </c>
      <c r="J21" s="84">
        <v>23.166666666666664</v>
      </c>
      <c r="K21" s="84">
        <v>17.166666666666664</v>
      </c>
      <c r="L21" s="84">
        <v>21.333333333333332</v>
      </c>
      <c r="M21" s="84">
        <v>14.5</v>
      </c>
      <c r="N21" s="85">
        <f t="shared" si="1"/>
        <v>0.88842975206611574</v>
      </c>
    </row>
    <row r="22" spans="1:14" x14ac:dyDescent="0.25">
      <c r="A22" s="86" t="s">
        <v>1593</v>
      </c>
      <c r="B22" s="87"/>
      <c r="C22" s="87"/>
      <c r="D22" s="88"/>
      <c r="E22" s="88"/>
      <c r="F22" s="88">
        <v>39</v>
      </c>
      <c r="G22" s="88"/>
      <c r="H22" s="88">
        <v>36</v>
      </c>
      <c r="I22" s="89"/>
      <c r="J22" s="90">
        <v>23</v>
      </c>
      <c r="K22" s="90">
        <v>17</v>
      </c>
      <c r="L22" s="90">
        <v>22</v>
      </c>
      <c r="M22" s="90">
        <v>14</v>
      </c>
      <c r="N22" s="91"/>
    </row>
    <row r="23" spans="1:14" x14ac:dyDescent="0.25">
      <c r="A23" s="92" t="s">
        <v>23</v>
      </c>
      <c r="B23" s="93"/>
      <c r="C23" s="93"/>
      <c r="D23" s="95"/>
      <c r="E23" s="95">
        <v>710</v>
      </c>
      <c r="F23" s="95">
        <v>118.33333333333334</v>
      </c>
      <c r="G23" s="95">
        <v>642</v>
      </c>
      <c r="H23" s="95">
        <v>107</v>
      </c>
      <c r="I23" s="96">
        <v>18</v>
      </c>
      <c r="J23" s="97">
        <v>67.5</v>
      </c>
      <c r="K23" s="97">
        <v>50.833333333333329</v>
      </c>
      <c r="L23" s="97">
        <v>65.333333333333329</v>
      </c>
      <c r="M23" s="97">
        <v>41.666666666666671</v>
      </c>
      <c r="N23" s="98">
        <f t="shared" si="1"/>
        <v>0.90422535211267607</v>
      </c>
    </row>
    <row r="24" spans="1:14" ht="26.25" x14ac:dyDescent="0.25">
      <c r="A24" s="78" t="s">
        <v>24</v>
      </c>
      <c r="B24" s="79" t="s">
        <v>1505</v>
      </c>
      <c r="C24" s="81"/>
      <c r="D24" s="82">
        <v>3</v>
      </c>
      <c r="E24" s="82">
        <v>144</v>
      </c>
      <c r="F24" s="82">
        <v>48</v>
      </c>
      <c r="G24" s="82">
        <v>113</v>
      </c>
      <c r="H24" s="82">
        <v>37.666666666666664</v>
      </c>
      <c r="I24" s="83">
        <v>8</v>
      </c>
      <c r="J24" s="84">
        <v>28.666666666666668</v>
      </c>
      <c r="K24" s="84">
        <v>19.333333333333332</v>
      </c>
      <c r="L24" s="84">
        <v>27.666666666666668</v>
      </c>
      <c r="M24" s="84">
        <v>9.9999999999999982</v>
      </c>
      <c r="N24" s="85">
        <f t="shared" si="1"/>
        <v>0.78472222222222221</v>
      </c>
    </row>
    <row r="25" spans="1:14" ht="39" x14ac:dyDescent="0.25">
      <c r="A25" s="80" t="str">
        <f t="shared" ref="A25:A26" si="4">A24</f>
        <v>Barranquilla</v>
      </c>
      <c r="B25" s="81" t="str">
        <f t="shared" ref="B25:B26" si="5">B24</f>
        <v>Penal para Adolescentes con Función de Control de Garantías</v>
      </c>
      <c r="C25" s="81" t="s">
        <v>1511</v>
      </c>
      <c r="D25" s="82">
        <v>6</v>
      </c>
      <c r="E25" s="82">
        <v>215</v>
      </c>
      <c r="F25" s="82">
        <v>35.833333333333336</v>
      </c>
      <c r="G25" s="82">
        <v>198</v>
      </c>
      <c r="H25" s="82">
        <v>33</v>
      </c>
      <c r="I25" s="83">
        <v>8</v>
      </c>
      <c r="J25" s="84">
        <v>21.333333333333332</v>
      </c>
      <c r="K25" s="84">
        <v>14.5</v>
      </c>
      <c r="L25" s="84">
        <v>25.166666666666664</v>
      </c>
      <c r="M25" s="84">
        <v>7.8333333333333321</v>
      </c>
      <c r="N25" s="85">
        <f t="shared" si="1"/>
        <v>0.92093023255813955</v>
      </c>
    </row>
    <row r="26" spans="1:14" ht="39" x14ac:dyDescent="0.25">
      <c r="A26" s="80" t="str">
        <f t="shared" si="4"/>
        <v>Barranquilla</v>
      </c>
      <c r="B26" s="81" t="str">
        <f t="shared" si="5"/>
        <v>Penal para Adolescentes con Función de Control de Garantías</v>
      </c>
      <c r="C26" s="81" t="s">
        <v>1512</v>
      </c>
      <c r="D26" s="82">
        <v>6</v>
      </c>
      <c r="E26" s="82">
        <v>262</v>
      </c>
      <c r="F26" s="82">
        <v>43.666666666666664</v>
      </c>
      <c r="G26" s="82">
        <v>204</v>
      </c>
      <c r="H26" s="82">
        <v>34</v>
      </c>
      <c r="I26" s="83">
        <v>9</v>
      </c>
      <c r="J26" s="84">
        <v>25.5</v>
      </c>
      <c r="K26" s="84">
        <v>18.166666666666668</v>
      </c>
      <c r="L26" s="84">
        <v>25.666666666666668</v>
      </c>
      <c r="M26" s="84">
        <v>8.3333333333333339</v>
      </c>
      <c r="N26" s="85">
        <f t="shared" si="1"/>
        <v>0.77862595419847325</v>
      </c>
    </row>
    <row r="27" spans="1:14" x14ac:dyDescent="0.25">
      <c r="A27" s="86" t="s">
        <v>1593</v>
      </c>
      <c r="B27" s="87"/>
      <c r="C27" s="87"/>
      <c r="D27" s="88"/>
      <c r="E27" s="88"/>
      <c r="F27" s="88">
        <v>43</v>
      </c>
      <c r="G27" s="88"/>
      <c r="H27" s="88">
        <v>35</v>
      </c>
      <c r="I27" s="89"/>
      <c r="J27" s="90">
        <v>25</v>
      </c>
      <c r="K27" s="90">
        <v>17</v>
      </c>
      <c r="L27" s="90">
        <v>26</v>
      </c>
      <c r="M27" s="90">
        <v>9</v>
      </c>
      <c r="N27" s="91"/>
    </row>
    <row r="28" spans="1:14" x14ac:dyDescent="0.25">
      <c r="A28" s="92" t="s">
        <v>27</v>
      </c>
      <c r="B28" s="93"/>
      <c r="C28" s="93"/>
      <c r="D28" s="95"/>
      <c r="E28" s="95">
        <v>621</v>
      </c>
      <c r="F28" s="95">
        <v>127.5</v>
      </c>
      <c r="G28" s="95">
        <v>515</v>
      </c>
      <c r="H28" s="95">
        <v>104.66666666666666</v>
      </c>
      <c r="I28" s="96">
        <v>25</v>
      </c>
      <c r="J28" s="97">
        <v>75.5</v>
      </c>
      <c r="K28" s="97">
        <v>52</v>
      </c>
      <c r="L28" s="97">
        <v>78.5</v>
      </c>
      <c r="M28" s="97">
        <v>26.166666666666664</v>
      </c>
      <c r="N28" s="98">
        <f t="shared" si="1"/>
        <v>0.82930756843800324</v>
      </c>
    </row>
    <row r="29" spans="1:14" ht="26.25" x14ac:dyDescent="0.25">
      <c r="A29" s="78" t="s">
        <v>28</v>
      </c>
      <c r="B29" s="79" t="s">
        <v>1505</v>
      </c>
      <c r="C29" s="81" t="s">
        <v>1513</v>
      </c>
      <c r="D29" s="82">
        <v>6</v>
      </c>
      <c r="E29" s="82">
        <v>670</v>
      </c>
      <c r="F29" s="82">
        <v>111.66666666666667</v>
      </c>
      <c r="G29" s="82">
        <v>569</v>
      </c>
      <c r="H29" s="82">
        <v>94.833333333333329</v>
      </c>
      <c r="I29" s="83">
        <v>22</v>
      </c>
      <c r="J29" s="84">
        <v>99.333333333333329</v>
      </c>
      <c r="K29" s="84">
        <v>12.333333333333332</v>
      </c>
      <c r="L29" s="84">
        <v>84.666666666666657</v>
      </c>
      <c r="M29" s="84">
        <v>10.166666666666666</v>
      </c>
      <c r="N29" s="85">
        <f t="shared" si="1"/>
        <v>0.84925373134328364</v>
      </c>
    </row>
    <row r="30" spans="1:14" ht="26.25" x14ac:dyDescent="0.25">
      <c r="A30" s="80" t="str">
        <f t="shared" ref="A30:A36" si="6">A29</f>
        <v>Bogotá</v>
      </c>
      <c r="B30" s="81" t="str">
        <f t="shared" ref="B30:B36" si="7">B29</f>
        <v>Penal para Adolescentes con Función de Control de Garantías</v>
      </c>
      <c r="C30" s="81" t="s">
        <v>1514</v>
      </c>
      <c r="D30" s="82">
        <v>6</v>
      </c>
      <c r="E30" s="82">
        <v>600</v>
      </c>
      <c r="F30" s="82">
        <v>100</v>
      </c>
      <c r="G30" s="82">
        <v>585</v>
      </c>
      <c r="H30" s="82">
        <v>97.5</v>
      </c>
      <c r="I30" s="83">
        <v>5</v>
      </c>
      <c r="J30" s="84">
        <v>88.5</v>
      </c>
      <c r="K30" s="84">
        <v>11.5</v>
      </c>
      <c r="L30" s="84">
        <v>88.666666666666686</v>
      </c>
      <c r="M30" s="84">
        <v>8.8333333333333339</v>
      </c>
      <c r="N30" s="85">
        <f t="shared" si="1"/>
        <v>0.97499999999999998</v>
      </c>
    </row>
    <row r="31" spans="1:14" ht="26.25" x14ac:dyDescent="0.25">
      <c r="A31" s="80" t="str">
        <f t="shared" si="6"/>
        <v>Bogotá</v>
      </c>
      <c r="B31" s="81" t="str">
        <f t="shared" si="7"/>
        <v>Penal para Adolescentes con Función de Control de Garantías</v>
      </c>
      <c r="C31" s="81" t="s">
        <v>1515</v>
      </c>
      <c r="D31" s="82">
        <v>6</v>
      </c>
      <c r="E31" s="82">
        <v>617</v>
      </c>
      <c r="F31" s="82">
        <v>102.83333333333333</v>
      </c>
      <c r="G31" s="82">
        <v>577</v>
      </c>
      <c r="H31" s="82">
        <v>96.166666666666671</v>
      </c>
      <c r="I31" s="83">
        <v>6</v>
      </c>
      <c r="J31" s="84">
        <v>90.666666666666657</v>
      </c>
      <c r="K31" s="84">
        <v>12.166666666666666</v>
      </c>
      <c r="L31" s="84">
        <v>87.833333333333329</v>
      </c>
      <c r="M31" s="84">
        <v>8.3333333333333339</v>
      </c>
      <c r="N31" s="85">
        <f t="shared" si="1"/>
        <v>0.93517017828200977</v>
      </c>
    </row>
    <row r="32" spans="1:14" ht="26.25" x14ac:dyDescent="0.25">
      <c r="A32" s="80" t="str">
        <f t="shared" si="6"/>
        <v>Bogotá</v>
      </c>
      <c r="B32" s="81" t="str">
        <f t="shared" si="7"/>
        <v>Penal para Adolescentes con Función de Control de Garantías</v>
      </c>
      <c r="C32" s="81" t="s">
        <v>1516</v>
      </c>
      <c r="D32" s="82">
        <v>6</v>
      </c>
      <c r="E32" s="82">
        <v>124</v>
      </c>
      <c r="F32" s="82">
        <v>20.666666666666668</v>
      </c>
      <c r="G32" s="82">
        <v>124</v>
      </c>
      <c r="H32" s="82">
        <v>20.666666666666668</v>
      </c>
      <c r="I32" s="83">
        <v>0</v>
      </c>
      <c r="J32" s="84">
        <v>16.333333333333332</v>
      </c>
      <c r="K32" s="84">
        <v>4.333333333333333</v>
      </c>
      <c r="L32" s="84">
        <v>16.333333333333332</v>
      </c>
      <c r="M32" s="84">
        <v>4.333333333333333</v>
      </c>
      <c r="N32" s="85">
        <f t="shared" si="1"/>
        <v>1</v>
      </c>
    </row>
    <row r="33" spans="1:14" ht="26.25" x14ac:dyDescent="0.25">
      <c r="A33" s="80" t="str">
        <f t="shared" si="6"/>
        <v>Bogotá</v>
      </c>
      <c r="B33" s="81" t="str">
        <f t="shared" si="7"/>
        <v>Penal para Adolescentes con Función de Control de Garantías</v>
      </c>
      <c r="C33" s="81" t="s">
        <v>1517</v>
      </c>
      <c r="D33" s="82">
        <v>6</v>
      </c>
      <c r="E33" s="82">
        <v>544</v>
      </c>
      <c r="F33" s="82">
        <v>90.666666666666671</v>
      </c>
      <c r="G33" s="82">
        <v>520</v>
      </c>
      <c r="H33" s="82">
        <v>86.666666666666671</v>
      </c>
      <c r="I33" s="83">
        <v>0</v>
      </c>
      <c r="J33" s="84">
        <v>80.833333333333329</v>
      </c>
      <c r="K33" s="84">
        <v>9.8333333333333339</v>
      </c>
      <c r="L33" s="84">
        <v>80.666666666666671</v>
      </c>
      <c r="M33" s="84">
        <v>6</v>
      </c>
      <c r="N33" s="85">
        <f t="shared" si="1"/>
        <v>0.95588235294117652</v>
      </c>
    </row>
    <row r="34" spans="1:14" ht="26.25" x14ac:dyDescent="0.25">
      <c r="A34" s="80" t="str">
        <f t="shared" si="6"/>
        <v>Bogotá</v>
      </c>
      <c r="B34" s="81" t="str">
        <f t="shared" si="7"/>
        <v>Penal para Adolescentes con Función de Control de Garantías</v>
      </c>
      <c r="C34" s="81" t="s">
        <v>1518</v>
      </c>
      <c r="D34" s="82">
        <v>6</v>
      </c>
      <c r="E34" s="82">
        <v>580</v>
      </c>
      <c r="F34" s="82">
        <v>96.666666666666671</v>
      </c>
      <c r="G34" s="82">
        <v>560</v>
      </c>
      <c r="H34" s="82">
        <v>93.333333333333329</v>
      </c>
      <c r="I34" s="83">
        <v>0</v>
      </c>
      <c r="J34" s="84">
        <v>84.333333333333329</v>
      </c>
      <c r="K34" s="84">
        <v>12.33333333333333</v>
      </c>
      <c r="L34" s="84">
        <v>84.166666666666671</v>
      </c>
      <c r="M34" s="84">
        <v>9.1666666666666661</v>
      </c>
      <c r="N34" s="85">
        <f t="shared" si="1"/>
        <v>0.96551724137931039</v>
      </c>
    </row>
    <row r="35" spans="1:14" ht="26.25" x14ac:dyDescent="0.25">
      <c r="A35" s="80" t="str">
        <f t="shared" si="6"/>
        <v>Bogotá</v>
      </c>
      <c r="B35" s="81" t="str">
        <f t="shared" si="7"/>
        <v>Penal para Adolescentes con Función de Control de Garantías</v>
      </c>
      <c r="C35" s="81" t="s">
        <v>1519</v>
      </c>
      <c r="D35" s="82">
        <v>6</v>
      </c>
      <c r="E35" s="82">
        <v>584</v>
      </c>
      <c r="F35" s="82">
        <v>97.333333333333329</v>
      </c>
      <c r="G35" s="82">
        <v>553</v>
      </c>
      <c r="H35" s="82">
        <v>92.166666666666671</v>
      </c>
      <c r="I35" s="83">
        <v>9</v>
      </c>
      <c r="J35" s="84">
        <v>84.5</v>
      </c>
      <c r="K35" s="84">
        <v>12.833333333333332</v>
      </c>
      <c r="L35" s="84">
        <v>82.166666666666657</v>
      </c>
      <c r="M35" s="84">
        <v>10</v>
      </c>
      <c r="N35" s="85">
        <f t="shared" si="1"/>
        <v>0.94691780821917804</v>
      </c>
    </row>
    <row r="36" spans="1:14" ht="26.25" x14ac:dyDescent="0.25">
      <c r="A36" s="80" t="str">
        <f t="shared" si="6"/>
        <v>Bogotá</v>
      </c>
      <c r="B36" s="81" t="str">
        <f t="shared" si="7"/>
        <v>Penal para Adolescentes con Función de Control de Garantías</v>
      </c>
      <c r="C36" s="81" t="s">
        <v>1520</v>
      </c>
      <c r="D36" s="82">
        <v>6</v>
      </c>
      <c r="E36" s="82">
        <v>543</v>
      </c>
      <c r="F36" s="82">
        <v>90.5</v>
      </c>
      <c r="G36" s="82">
        <v>533</v>
      </c>
      <c r="H36" s="82">
        <v>88.833333333333329</v>
      </c>
      <c r="I36" s="83">
        <v>11</v>
      </c>
      <c r="J36" s="84">
        <v>79.333333333333343</v>
      </c>
      <c r="K36" s="84">
        <v>11.166666666666666</v>
      </c>
      <c r="L36" s="84">
        <v>79.333333333333343</v>
      </c>
      <c r="M36" s="84">
        <v>9.5000000000000018</v>
      </c>
      <c r="N36" s="85">
        <f t="shared" si="1"/>
        <v>0.98158379373848992</v>
      </c>
    </row>
    <row r="37" spans="1:14" x14ac:dyDescent="0.25">
      <c r="A37" s="86" t="s">
        <v>1593</v>
      </c>
      <c r="B37" s="87"/>
      <c r="C37" s="87"/>
      <c r="D37" s="88"/>
      <c r="E37" s="88"/>
      <c r="F37" s="88">
        <v>89</v>
      </c>
      <c r="G37" s="88"/>
      <c r="H37" s="88">
        <v>84</v>
      </c>
      <c r="I37" s="89"/>
      <c r="J37" s="90">
        <v>78</v>
      </c>
      <c r="K37" s="90">
        <v>11</v>
      </c>
      <c r="L37" s="90">
        <v>75</v>
      </c>
      <c r="M37" s="90">
        <v>8</v>
      </c>
      <c r="N37" s="91"/>
    </row>
    <row r="38" spans="1:14" x14ac:dyDescent="0.25">
      <c r="A38" s="92" t="s">
        <v>55</v>
      </c>
      <c r="B38" s="93"/>
      <c r="C38" s="93"/>
      <c r="D38" s="95"/>
      <c r="E38" s="95">
        <v>4262</v>
      </c>
      <c r="F38" s="95">
        <v>710.33333333333337</v>
      </c>
      <c r="G38" s="95">
        <v>4021</v>
      </c>
      <c r="H38" s="95">
        <v>670.16666666666674</v>
      </c>
      <c r="I38" s="96">
        <v>53</v>
      </c>
      <c r="J38" s="97">
        <v>623.83333333333337</v>
      </c>
      <c r="K38" s="97">
        <v>86.5</v>
      </c>
      <c r="L38" s="97">
        <v>603.83333333333337</v>
      </c>
      <c r="M38" s="97">
        <v>66.333333333333343</v>
      </c>
      <c r="N38" s="98">
        <f t="shared" si="1"/>
        <v>0.94345377756921633</v>
      </c>
    </row>
    <row r="39" spans="1:14" ht="39" x14ac:dyDescent="0.25">
      <c r="A39" s="78" t="s">
        <v>56</v>
      </c>
      <c r="B39" s="79" t="s">
        <v>1505</v>
      </c>
      <c r="C39" s="81" t="s">
        <v>1521</v>
      </c>
      <c r="D39" s="82">
        <v>6</v>
      </c>
      <c r="E39" s="82">
        <v>351</v>
      </c>
      <c r="F39" s="82">
        <v>58.5</v>
      </c>
      <c r="G39" s="82">
        <v>313</v>
      </c>
      <c r="H39" s="82">
        <v>52.166666666666664</v>
      </c>
      <c r="I39" s="83">
        <v>13</v>
      </c>
      <c r="J39" s="84">
        <v>43.833333333333336</v>
      </c>
      <c r="K39" s="84">
        <v>14.666666666666666</v>
      </c>
      <c r="L39" s="84">
        <v>42.166666666666671</v>
      </c>
      <c r="M39" s="84">
        <v>10</v>
      </c>
      <c r="N39" s="85">
        <f t="shared" si="1"/>
        <v>0.89173789173789175</v>
      </c>
    </row>
    <row r="40" spans="1:14" ht="39" x14ac:dyDescent="0.25">
      <c r="A40" s="80" t="str">
        <f t="shared" ref="A40:A41" si="8">A39</f>
        <v>Bucaramanga</v>
      </c>
      <c r="B40" s="81" t="str">
        <f t="shared" ref="B40:B41" si="9">B39</f>
        <v>Penal para Adolescentes con Función de Control de Garantías</v>
      </c>
      <c r="C40" s="81" t="s">
        <v>1522</v>
      </c>
      <c r="D40" s="82">
        <v>6</v>
      </c>
      <c r="E40" s="82">
        <v>373</v>
      </c>
      <c r="F40" s="82">
        <v>62.166666666666664</v>
      </c>
      <c r="G40" s="82">
        <v>362</v>
      </c>
      <c r="H40" s="82">
        <v>60.333333333333336</v>
      </c>
      <c r="I40" s="83">
        <v>10</v>
      </c>
      <c r="J40" s="84">
        <v>48.666666666666671</v>
      </c>
      <c r="K40" s="84">
        <v>13.500000000000002</v>
      </c>
      <c r="L40" s="84">
        <v>49.666666666666664</v>
      </c>
      <c r="M40" s="84">
        <v>10.666666666666666</v>
      </c>
      <c r="N40" s="85">
        <f t="shared" si="1"/>
        <v>0.97050938337801607</v>
      </c>
    </row>
    <row r="41" spans="1:14" ht="39" x14ac:dyDescent="0.25">
      <c r="A41" s="80" t="str">
        <f t="shared" si="8"/>
        <v>Bucaramanga</v>
      </c>
      <c r="B41" s="81" t="str">
        <f t="shared" si="9"/>
        <v>Penal para Adolescentes con Función de Control de Garantías</v>
      </c>
      <c r="C41" s="81" t="s">
        <v>1523</v>
      </c>
      <c r="D41" s="82">
        <v>6</v>
      </c>
      <c r="E41" s="82">
        <v>327</v>
      </c>
      <c r="F41" s="82">
        <v>54.5</v>
      </c>
      <c r="G41" s="82">
        <v>347</v>
      </c>
      <c r="H41" s="82">
        <v>57.833333333333336</v>
      </c>
      <c r="I41" s="83">
        <v>0</v>
      </c>
      <c r="J41" s="84">
        <v>41.333333333333329</v>
      </c>
      <c r="K41" s="84">
        <v>13.166666666666666</v>
      </c>
      <c r="L41" s="84">
        <v>44.833333333333329</v>
      </c>
      <c r="M41" s="84">
        <v>13.000000000000002</v>
      </c>
      <c r="N41" s="85">
        <f t="shared" si="1"/>
        <v>1.0611620795107033</v>
      </c>
    </row>
    <row r="42" spans="1:14" x14ac:dyDescent="0.25">
      <c r="A42" s="86" t="s">
        <v>1593</v>
      </c>
      <c r="B42" s="87"/>
      <c r="C42" s="87"/>
      <c r="D42" s="88"/>
      <c r="E42" s="88"/>
      <c r="F42" s="88">
        <v>58</v>
      </c>
      <c r="G42" s="88"/>
      <c r="H42" s="88">
        <v>57</v>
      </c>
      <c r="I42" s="89"/>
      <c r="J42" s="90">
        <v>45</v>
      </c>
      <c r="K42" s="90">
        <v>14</v>
      </c>
      <c r="L42" s="90">
        <v>46</v>
      </c>
      <c r="M42" s="90">
        <v>11</v>
      </c>
      <c r="N42" s="91"/>
    </row>
    <row r="43" spans="1:14" x14ac:dyDescent="0.25">
      <c r="A43" s="92" t="s">
        <v>63</v>
      </c>
      <c r="B43" s="93"/>
      <c r="C43" s="93"/>
      <c r="D43" s="95"/>
      <c r="E43" s="95">
        <v>1051</v>
      </c>
      <c r="F43" s="95">
        <v>175.16666666666666</v>
      </c>
      <c r="G43" s="95">
        <v>1022</v>
      </c>
      <c r="H43" s="95">
        <v>170.33333333333334</v>
      </c>
      <c r="I43" s="96">
        <v>23</v>
      </c>
      <c r="J43" s="97">
        <v>133.83333333333331</v>
      </c>
      <c r="K43" s="97">
        <v>41.333333333333336</v>
      </c>
      <c r="L43" s="97">
        <v>136.66666666666669</v>
      </c>
      <c r="M43" s="97">
        <v>33.666666666666664</v>
      </c>
      <c r="N43" s="98">
        <f t="shared" si="1"/>
        <v>0.97240723120837302</v>
      </c>
    </row>
    <row r="44" spans="1:14" ht="26.25" x14ac:dyDescent="0.25">
      <c r="A44" s="78" t="s">
        <v>64</v>
      </c>
      <c r="B44" s="79" t="s">
        <v>1505</v>
      </c>
      <c r="C44" s="81" t="s">
        <v>1524</v>
      </c>
      <c r="D44" s="82">
        <v>6</v>
      </c>
      <c r="E44" s="82">
        <v>227</v>
      </c>
      <c r="F44" s="82">
        <v>37.833333333333336</v>
      </c>
      <c r="G44" s="82">
        <v>217</v>
      </c>
      <c r="H44" s="82">
        <v>36.166666666666664</v>
      </c>
      <c r="I44" s="83">
        <v>0</v>
      </c>
      <c r="J44" s="84">
        <v>21.5</v>
      </c>
      <c r="K44" s="84">
        <v>16.333333333333332</v>
      </c>
      <c r="L44" s="84">
        <v>20.833333333333336</v>
      </c>
      <c r="M44" s="84">
        <v>15.333333333333334</v>
      </c>
      <c r="N44" s="85">
        <f t="shared" si="1"/>
        <v>0.95594713656387664</v>
      </c>
    </row>
    <row r="45" spans="1:14" ht="26.25" x14ac:dyDescent="0.25">
      <c r="A45" s="80" t="str">
        <f>A44</f>
        <v>Buga</v>
      </c>
      <c r="B45" s="81" t="str">
        <f t="shared" ref="B45" si="10">B44</f>
        <v>Penal para Adolescentes con Función de Control de Garantías</v>
      </c>
      <c r="C45" s="81" t="s">
        <v>1525</v>
      </c>
      <c r="D45" s="82">
        <v>2.6</v>
      </c>
      <c r="E45" s="82">
        <v>41</v>
      </c>
      <c r="F45" s="82">
        <v>15.769230769230768</v>
      </c>
      <c r="G45" s="82">
        <v>34</v>
      </c>
      <c r="H45" s="82">
        <v>13.076923076923077</v>
      </c>
      <c r="I45" s="83">
        <v>5</v>
      </c>
      <c r="J45" s="84"/>
      <c r="K45" s="84">
        <v>15.769230769230768</v>
      </c>
      <c r="L45" s="84"/>
      <c r="M45" s="84">
        <v>13.076923076923075</v>
      </c>
      <c r="N45" s="85">
        <f t="shared" si="1"/>
        <v>0.82926829268292679</v>
      </c>
    </row>
    <row r="46" spans="1:14" x14ac:dyDescent="0.25">
      <c r="A46" s="86" t="s">
        <v>1593</v>
      </c>
      <c r="B46" s="87"/>
      <c r="C46" s="87"/>
      <c r="D46" s="88"/>
      <c r="E46" s="88"/>
      <c r="F46" s="88">
        <v>27</v>
      </c>
      <c r="G46" s="88"/>
      <c r="H46" s="88">
        <v>25</v>
      </c>
      <c r="I46" s="89"/>
      <c r="J46" s="90">
        <v>22</v>
      </c>
      <c r="K46" s="90">
        <v>16</v>
      </c>
      <c r="L46" s="90">
        <v>21</v>
      </c>
      <c r="M46" s="90">
        <v>14</v>
      </c>
      <c r="N46" s="91"/>
    </row>
    <row r="47" spans="1:14" x14ac:dyDescent="0.25">
      <c r="A47" s="92" t="s">
        <v>70</v>
      </c>
      <c r="B47" s="93"/>
      <c r="C47" s="93"/>
      <c r="D47" s="95"/>
      <c r="E47" s="95">
        <v>268</v>
      </c>
      <c r="F47" s="95">
        <v>53.602564102564102</v>
      </c>
      <c r="G47" s="95">
        <v>251</v>
      </c>
      <c r="H47" s="95">
        <v>49.243589743589737</v>
      </c>
      <c r="I47" s="96">
        <v>5</v>
      </c>
      <c r="J47" s="97">
        <v>21.5</v>
      </c>
      <c r="K47" s="97">
        <v>32.102564102564102</v>
      </c>
      <c r="L47" s="97">
        <v>20.833333333333336</v>
      </c>
      <c r="M47" s="97">
        <v>28.410256410256409</v>
      </c>
      <c r="N47" s="98">
        <f t="shared" si="1"/>
        <v>0.93656716417910446</v>
      </c>
    </row>
    <row r="48" spans="1:14" ht="26.25" x14ac:dyDescent="0.25">
      <c r="A48" s="78" t="s">
        <v>71</v>
      </c>
      <c r="B48" s="79" t="s">
        <v>1505</v>
      </c>
      <c r="C48" s="81" t="s">
        <v>1526</v>
      </c>
      <c r="D48" s="82">
        <v>6</v>
      </c>
      <c r="E48" s="82">
        <v>216</v>
      </c>
      <c r="F48" s="82">
        <v>36</v>
      </c>
      <c r="G48" s="82">
        <v>213</v>
      </c>
      <c r="H48" s="82">
        <v>35.5</v>
      </c>
      <c r="I48" s="83">
        <v>5</v>
      </c>
      <c r="J48" s="84">
        <v>20</v>
      </c>
      <c r="K48" s="84">
        <v>15.999999999999998</v>
      </c>
      <c r="L48" s="84">
        <v>20</v>
      </c>
      <c r="M48" s="84">
        <v>15.499999999999998</v>
      </c>
      <c r="N48" s="85">
        <f t="shared" si="1"/>
        <v>0.98611111111111116</v>
      </c>
    </row>
    <row r="49" spans="1:14" ht="26.25" x14ac:dyDescent="0.25">
      <c r="A49" s="80" t="str">
        <f t="shared" ref="A49:A53" si="11">A48</f>
        <v>Cali</v>
      </c>
      <c r="B49" s="81" t="str">
        <f t="shared" ref="B49:B53" si="12">B48</f>
        <v>Penal para Adolescentes con Función de Control de Garantías</v>
      </c>
      <c r="C49" s="81" t="s">
        <v>1527</v>
      </c>
      <c r="D49" s="82">
        <v>6</v>
      </c>
      <c r="E49" s="82">
        <v>212</v>
      </c>
      <c r="F49" s="82">
        <v>35.333333333333336</v>
      </c>
      <c r="G49" s="82">
        <v>250</v>
      </c>
      <c r="H49" s="82">
        <v>41.666666666666664</v>
      </c>
      <c r="I49" s="83">
        <v>16</v>
      </c>
      <c r="J49" s="84">
        <v>21.166666666666668</v>
      </c>
      <c r="K49" s="84">
        <v>14.166666666666664</v>
      </c>
      <c r="L49" s="84">
        <v>30.500000000000004</v>
      </c>
      <c r="M49" s="84">
        <v>11.166666666666668</v>
      </c>
      <c r="N49" s="85">
        <f t="shared" si="1"/>
        <v>1.179245283018868</v>
      </c>
    </row>
    <row r="50" spans="1:14" ht="26.25" x14ac:dyDescent="0.25">
      <c r="A50" s="80" t="str">
        <f t="shared" si="11"/>
        <v>Cali</v>
      </c>
      <c r="B50" s="81" t="str">
        <f t="shared" si="12"/>
        <v>Penal para Adolescentes con Función de Control de Garantías</v>
      </c>
      <c r="C50" s="81" t="s">
        <v>1528</v>
      </c>
      <c r="D50" s="82">
        <v>6</v>
      </c>
      <c r="E50" s="82">
        <v>278</v>
      </c>
      <c r="F50" s="82">
        <v>46.333333333333336</v>
      </c>
      <c r="G50" s="82">
        <v>230</v>
      </c>
      <c r="H50" s="82">
        <v>38.333333333333336</v>
      </c>
      <c r="I50" s="83">
        <v>41</v>
      </c>
      <c r="J50" s="84">
        <v>33.666666666666671</v>
      </c>
      <c r="K50" s="84">
        <v>12.666666666666666</v>
      </c>
      <c r="L50" s="84">
        <v>32.5</v>
      </c>
      <c r="M50" s="84">
        <v>5.833333333333333</v>
      </c>
      <c r="N50" s="85">
        <f t="shared" si="1"/>
        <v>0.82733812949640284</v>
      </c>
    </row>
    <row r="51" spans="1:14" ht="26.25" x14ac:dyDescent="0.25">
      <c r="A51" s="80" t="str">
        <f t="shared" si="11"/>
        <v>Cali</v>
      </c>
      <c r="B51" s="81" t="str">
        <f t="shared" si="12"/>
        <v>Penal para Adolescentes con Función de Control de Garantías</v>
      </c>
      <c r="C51" s="81" t="s">
        <v>1529</v>
      </c>
      <c r="D51" s="82">
        <v>6</v>
      </c>
      <c r="E51" s="82">
        <v>334</v>
      </c>
      <c r="F51" s="82">
        <v>55.666666666666664</v>
      </c>
      <c r="G51" s="82">
        <v>321</v>
      </c>
      <c r="H51" s="82">
        <v>53.5</v>
      </c>
      <c r="I51" s="83">
        <v>5</v>
      </c>
      <c r="J51" s="84">
        <v>41</v>
      </c>
      <c r="K51" s="84">
        <v>14.666666666666664</v>
      </c>
      <c r="L51" s="84">
        <v>41</v>
      </c>
      <c r="M51" s="84">
        <v>12.5</v>
      </c>
      <c r="N51" s="85">
        <f t="shared" si="1"/>
        <v>0.96107784431137722</v>
      </c>
    </row>
    <row r="52" spans="1:14" ht="26.25" x14ac:dyDescent="0.25">
      <c r="A52" s="80" t="str">
        <f t="shared" si="11"/>
        <v>Cali</v>
      </c>
      <c r="B52" s="81" t="str">
        <f t="shared" si="12"/>
        <v>Penal para Adolescentes con Función de Control de Garantías</v>
      </c>
      <c r="C52" s="81" t="s">
        <v>1530</v>
      </c>
      <c r="D52" s="82">
        <v>6</v>
      </c>
      <c r="E52" s="82">
        <v>366</v>
      </c>
      <c r="F52" s="82">
        <v>61</v>
      </c>
      <c r="G52" s="82">
        <v>331</v>
      </c>
      <c r="H52" s="82">
        <v>55.166666666666664</v>
      </c>
      <c r="I52" s="83">
        <v>11</v>
      </c>
      <c r="J52" s="84">
        <v>49.666666666666671</v>
      </c>
      <c r="K52" s="84">
        <v>11.333333333333334</v>
      </c>
      <c r="L52" s="84">
        <v>48.333333333333336</v>
      </c>
      <c r="M52" s="84">
        <v>6.833333333333333</v>
      </c>
      <c r="N52" s="85">
        <f t="shared" si="1"/>
        <v>0.90437158469945356</v>
      </c>
    </row>
    <row r="53" spans="1:14" ht="26.25" x14ac:dyDescent="0.25">
      <c r="A53" s="80" t="str">
        <f t="shared" si="11"/>
        <v>Cali</v>
      </c>
      <c r="B53" s="81" t="str">
        <f t="shared" si="12"/>
        <v>Penal para Adolescentes con Función de Control de Garantías</v>
      </c>
      <c r="C53" s="81" t="s">
        <v>1531</v>
      </c>
      <c r="D53" s="82">
        <v>6</v>
      </c>
      <c r="E53" s="82">
        <v>389</v>
      </c>
      <c r="F53" s="82">
        <v>64.833333333333329</v>
      </c>
      <c r="G53" s="82">
        <v>364</v>
      </c>
      <c r="H53" s="82">
        <v>60.666666666666664</v>
      </c>
      <c r="I53" s="83">
        <v>7</v>
      </c>
      <c r="J53" s="84">
        <v>51.333333333333336</v>
      </c>
      <c r="K53" s="84">
        <v>13.500000000000002</v>
      </c>
      <c r="L53" s="84">
        <v>51.333333333333336</v>
      </c>
      <c r="M53" s="84">
        <v>9.3333333333333339</v>
      </c>
      <c r="N53" s="85">
        <f t="shared" si="1"/>
        <v>0.93573264781491006</v>
      </c>
    </row>
    <row r="54" spans="1:14" x14ac:dyDescent="0.25">
      <c r="A54" s="86" t="s">
        <v>1593</v>
      </c>
      <c r="B54" s="87"/>
      <c r="C54" s="87"/>
      <c r="D54" s="88"/>
      <c r="E54" s="88"/>
      <c r="F54" s="88">
        <v>50</v>
      </c>
      <c r="G54" s="88"/>
      <c r="H54" s="88">
        <v>47</v>
      </c>
      <c r="I54" s="89"/>
      <c r="J54" s="90">
        <v>36</v>
      </c>
      <c r="K54" s="90">
        <v>14</v>
      </c>
      <c r="L54" s="90">
        <v>37</v>
      </c>
      <c r="M54" s="90">
        <v>10</v>
      </c>
      <c r="N54" s="91"/>
    </row>
    <row r="55" spans="1:14" x14ac:dyDescent="0.25">
      <c r="A55" s="92" t="s">
        <v>81</v>
      </c>
      <c r="B55" s="93"/>
      <c r="C55" s="93"/>
      <c r="D55" s="95"/>
      <c r="E55" s="95">
        <v>1795</v>
      </c>
      <c r="F55" s="95">
        <v>299.16666666666669</v>
      </c>
      <c r="G55" s="95">
        <v>1709</v>
      </c>
      <c r="H55" s="95">
        <v>284.83333333333331</v>
      </c>
      <c r="I55" s="96">
        <v>85</v>
      </c>
      <c r="J55" s="97">
        <v>216.83333333333334</v>
      </c>
      <c r="K55" s="97">
        <v>82.333333333333329</v>
      </c>
      <c r="L55" s="97">
        <v>223.66666666666669</v>
      </c>
      <c r="M55" s="97">
        <v>61.166666666666671</v>
      </c>
      <c r="N55" s="98">
        <f t="shared" si="1"/>
        <v>0.95208913649025073</v>
      </c>
    </row>
    <row r="56" spans="1:14" ht="26.25" x14ac:dyDescent="0.25">
      <c r="A56" s="78" t="s">
        <v>82</v>
      </c>
      <c r="B56" s="79" t="s">
        <v>1505</v>
      </c>
      <c r="C56" s="81" t="s">
        <v>1532</v>
      </c>
      <c r="D56" s="82">
        <v>6</v>
      </c>
      <c r="E56" s="82">
        <v>217</v>
      </c>
      <c r="F56" s="82">
        <v>36.166666666666664</v>
      </c>
      <c r="G56" s="82">
        <v>190</v>
      </c>
      <c r="H56" s="82">
        <v>31.666666666666668</v>
      </c>
      <c r="I56" s="83">
        <v>11</v>
      </c>
      <c r="J56" s="84">
        <v>14.833333333333332</v>
      </c>
      <c r="K56" s="84">
        <v>21.333333333333332</v>
      </c>
      <c r="L56" s="84">
        <v>14.833333333333332</v>
      </c>
      <c r="M56" s="84">
        <v>16.833333333333332</v>
      </c>
      <c r="N56" s="85">
        <f t="shared" si="1"/>
        <v>0.87557603686635943</v>
      </c>
    </row>
    <row r="57" spans="1:14" ht="26.25" x14ac:dyDescent="0.25">
      <c r="A57" s="80" t="str">
        <f t="shared" ref="A57:A58" si="13">A56</f>
        <v>Cartagena</v>
      </c>
      <c r="B57" s="81" t="str">
        <f t="shared" ref="B57:B58" si="14">B56</f>
        <v>Penal para Adolescentes con Función de Control de Garantías</v>
      </c>
      <c r="C57" s="81" t="s">
        <v>1533</v>
      </c>
      <c r="D57" s="82">
        <v>6</v>
      </c>
      <c r="E57" s="82">
        <v>219</v>
      </c>
      <c r="F57" s="82">
        <v>36.5</v>
      </c>
      <c r="G57" s="82">
        <v>170</v>
      </c>
      <c r="H57" s="82">
        <v>28.333333333333332</v>
      </c>
      <c r="I57" s="83">
        <v>0</v>
      </c>
      <c r="J57" s="84">
        <v>14.5</v>
      </c>
      <c r="K57" s="84">
        <v>22</v>
      </c>
      <c r="L57" s="84">
        <v>14</v>
      </c>
      <c r="M57" s="84">
        <v>14.333333333333332</v>
      </c>
      <c r="N57" s="85">
        <f t="shared" si="1"/>
        <v>0.77625570776255703</v>
      </c>
    </row>
    <row r="58" spans="1:14" ht="26.25" x14ac:dyDescent="0.25">
      <c r="A58" s="80" t="str">
        <f t="shared" si="13"/>
        <v>Cartagena</v>
      </c>
      <c r="B58" s="81" t="str">
        <f t="shared" si="14"/>
        <v>Penal para Adolescentes con Función de Control de Garantías</v>
      </c>
      <c r="C58" s="81" t="s">
        <v>1534</v>
      </c>
      <c r="D58" s="82">
        <v>6</v>
      </c>
      <c r="E58" s="82">
        <v>220</v>
      </c>
      <c r="F58" s="82">
        <v>36.666666666666664</v>
      </c>
      <c r="G58" s="82">
        <v>176</v>
      </c>
      <c r="H58" s="82">
        <v>29.333333333333332</v>
      </c>
      <c r="I58" s="83">
        <v>1</v>
      </c>
      <c r="J58" s="84">
        <v>14.833333333333334</v>
      </c>
      <c r="K58" s="84">
        <v>21.833333333333332</v>
      </c>
      <c r="L58" s="84">
        <v>14.833333333333334</v>
      </c>
      <c r="M58" s="84">
        <v>14.5</v>
      </c>
      <c r="N58" s="85">
        <f t="shared" si="1"/>
        <v>0.8</v>
      </c>
    </row>
    <row r="59" spans="1:14" x14ac:dyDescent="0.25">
      <c r="A59" s="86" t="s">
        <v>1593</v>
      </c>
      <c r="B59" s="87"/>
      <c r="C59" s="87"/>
      <c r="D59" s="88"/>
      <c r="E59" s="88"/>
      <c r="F59" s="88">
        <v>36</v>
      </c>
      <c r="G59" s="88"/>
      <c r="H59" s="88">
        <v>30</v>
      </c>
      <c r="I59" s="89"/>
      <c r="J59" s="90">
        <v>15</v>
      </c>
      <c r="K59" s="90">
        <v>22</v>
      </c>
      <c r="L59" s="90">
        <v>15</v>
      </c>
      <c r="M59" s="90">
        <v>15</v>
      </c>
      <c r="N59" s="91"/>
    </row>
    <row r="60" spans="1:14" x14ac:dyDescent="0.25">
      <c r="A60" s="92" t="s">
        <v>85</v>
      </c>
      <c r="B60" s="93"/>
      <c r="C60" s="93"/>
      <c r="D60" s="95"/>
      <c r="E60" s="95">
        <v>656</v>
      </c>
      <c r="F60" s="95">
        <v>109.33333333333331</v>
      </c>
      <c r="G60" s="95">
        <v>536</v>
      </c>
      <c r="H60" s="95">
        <v>89.333333333333329</v>
      </c>
      <c r="I60" s="96">
        <v>12</v>
      </c>
      <c r="J60" s="97">
        <v>44.166666666666664</v>
      </c>
      <c r="K60" s="97">
        <v>65.166666666666657</v>
      </c>
      <c r="L60" s="97">
        <v>43.666666666666664</v>
      </c>
      <c r="M60" s="97">
        <v>45.666666666666664</v>
      </c>
      <c r="N60" s="98">
        <f t="shared" si="1"/>
        <v>0.81707317073170727</v>
      </c>
    </row>
    <row r="61" spans="1:14" ht="26.25" x14ac:dyDescent="0.25">
      <c r="A61" s="78" t="s">
        <v>86</v>
      </c>
      <c r="B61" s="79" t="s">
        <v>1505</v>
      </c>
      <c r="C61" s="81" t="s">
        <v>1535</v>
      </c>
      <c r="D61" s="82">
        <v>6</v>
      </c>
      <c r="E61" s="82">
        <v>521</v>
      </c>
      <c r="F61" s="82">
        <v>86.833333333333329</v>
      </c>
      <c r="G61" s="82">
        <v>460</v>
      </c>
      <c r="H61" s="82">
        <v>76.666666666666671</v>
      </c>
      <c r="I61" s="83">
        <v>37</v>
      </c>
      <c r="J61" s="84">
        <v>12.333333333333334</v>
      </c>
      <c r="K61" s="84">
        <v>74.499999999999986</v>
      </c>
      <c r="L61" s="84">
        <v>12.666666666666666</v>
      </c>
      <c r="M61" s="84">
        <v>64</v>
      </c>
      <c r="N61" s="85">
        <f t="shared" si="1"/>
        <v>0.88291746641074853</v>
      </c>
    </row>
    <row r="62" spans="1:14" ht="26.25" x14ac:dyDescent="0.25">
      <c r="A62" s="80" t="str">
        <f t="shared" ref="A62:A63" si="15">A61</f>
        <v>Cúcuta</v>
      </c>
      <c r="B62" s="81" t="str">
        <f t="shared" ref="B62:B63" si="16">B61</f>
        <v>Penal para Adolescentes con Función de Control de Garantías</v>
      </c>
      <c r="C62" s="81" t="s">
        <v>1536</v>
      </c>
      <c r="D62" s="82">
        <v>6</v>
      </c>
      <c r="E62" s="82">
        <v>486</v>
      </c>
      <c r="F62" s="82">
        <v>81</v>
      </c>
      <c r="G62" s="82">
        <v>406</v>
      </c>
      <c r="H62" s="82">
        <v>67.666666666666671</v>
      </c>
      <c r="I62" s="83">
        <v>20</v>
      </c>
      <c r="J62" s="84">
        <v>12.666666666666664</v>
      </c>
      <c r="K62" s="84">
        <v>68.333333333333343</v>
      </c>
      <c r="L62" s="84">
        <v>11.5</v>
      </c>
      <c r="M62" s="84">
        <v>56.166666666666671</v>
      </c>
      <c r="N62" s="85">
        <f t="shared" si="1"/>
        <v>0.83539094650205759</v>
      </c>
    </row>
    <row r="63" spans="1:14" ht="26.25" x14ac:dyDescent="0.25">
      <c r="A63" s="80" t="str">
        <f t="shared" si="15"/>
        <v>Cúcuta</v>
      </c>
      <c r="B63" s="81" t="str">
        <f t="shared" si="16"/>
        <v>Penal para Adolescentes con Función de Control de Garantías</v>
      </c>
      <c r="C63" s="81" t="s">
        <v>1537</v>
      </c>
      <c r="D63" s="82">
        <v>6</v>
      </c>
      <c r="E63" s="82">
        <v>494</v>
      </c>
      <c r="F63" s="82">
        <v>82.333333333333329</v>
      </c>
      <c r="G63" s="82">
        <v>371</v>
      </c>
      <c r="H63" s="82">
        <v>61.833333333333336</v>
      </c>
      <c r="I63" s="83">
        <v>37</v>
      </c>
      <c r="J63" s="84">
        <v>13.166666666666666</v>
      </c>
      <c r="K63" s="84">
        <v>69.166666666666671</v>
      </c>
      <c r="L63" s="84">
        <v>12.666666666666668</v>
      </c>
      <c r="M63" s="84">
        <v>49.166666666666664</v>
      </c>
      <c r="N63" s="85">
        <f t="shared" si="1"/>
        <v>0.75101214574898789</v>
      </c>
    </row>
    <row r="64" spans="1:14" x14ac:dyDescent="0.25">
      <c r="A64" s="86" t="s">
        <v>1593</v>
      </c>
      <c r="B64" s="87"/>
      <c r="C64" s="87"/>
      <c r="D64" s="88"/>
      <c r="E64" s="88"/>
      <c r="F64" s="88">
        <v>83</v>
      </c>
      <c r="G64" s="88"/>
      <c r="H64" s="88">
        <v>69</v>
      </c>
      <c r="I64" s="89"/>
      <c r="J64" s="90">
        <v>13</v>
      </c>
      <c r="K64" s="90">
        <v>71</v>
      </c>
      <c r="L64" s="90">
        <v>12</v>
      </c>
      <c r="M64" s="90">
        <v>56</v>
      </c>
      <c r="N64" s="91"/>
    </row>
    <row r="65" spans="1:14" x14ac:dyDescent="0.25">
      <c r="A65" s="92" t="s">
        <v>90</v>
      </c>
      <c r="B65" s="93"/>
      <c r="C65" s="93"/>
      <c r="D65" s="95"/>
      <c r="E65" s="95">
        <v>1501</v>
      </c>
      <c r="F65" s="95">
        <v>250.16666666666663</v>
      </c>
      <c r="G65" s="95">
        <v>1237</v>
      </c>
      <c r="H65" s="95">
        <v>206.16666666666669</v>
      </c>
      <c r="I65" s="96">
        <v>94</v>
      </c>
      <c r="J65" s="97">
        <v>38.166666666666664</v>
      </c>
      <c r="K65" s="97">
        <v>212</v>
      </c>
      <c r="L65" s="97">
        <v>36.833333333333329</v>
      </c>
      <c r="M65" s="97">
        <v>169.33333333333334</v>
      </c>
      <c r="N65" s="98">
        <f t="shared" si="1"/>
        <v>0.82411725516322454</v>
      </c>
    </row>
    <row r="66" spans="1:14" ht="26.25" x14ac:dyDescent="0.25">
      <c r="A66" s="78" t="s">
        <v>98</v>
      </c>
      <c r="B66" s="79" t="s">
        <v>1505</v>
      </c>
      <c r="C66" s="81" t="s">
        <v>1538</v>
      </c>
      <c r="D66" s="82">
        <v>6</v>
      </c>
      <c r="E66" s="82">
        <v>161</v>
      </c>
      <c r="F66" s="82">
        <v>26.833333333333332</v>
      </c>
      <c r="G66" s="82">
        <v>145</v>
      </c>
      <c r="H66" s="82">
        <v>24.166666666666668</v>
      </c>
      <c r="I66" s="83">
        <v>0</v>
      </c>
      <c r="J66" s="84">
        <v>11.5</v>
      </c>
      <c r="K66" s="84">
        <v>15.333333333333334</v>
      </c>
      <c r="L66" s="84">
        <v>11.5</v>
      </c>
      <c r="M66" s="84">
        <v>12.666666666666666</v>
      </c>
      <c r="N66" s="85">
        <f t="shared" si="1"/>
        <v>0.90062111801242239</v>
      </c>
    </row>
    <row r="67" spans="1:14" ht="26.25" x14ac:dyDescent="0.25">
      <c r="A67" s="80" t="str">
        <f t="shared" ref="A67:A68" si="17">A66</f>
        <v>Ibagué</v>
      </c>
      <c r="B67" s="81" t="str">
        <f t="shared" ref="B67:B68" si="18">B66</f>
        <v>Penal para Adolescentes con Función de Control de Garantías</v>
      </c>
      <c r="C67" s="81" t="s">
        <v>1539</v>
      </c>
      <c r="D67" s="82">
        <v>6</v>
      </c>
      <c r="E67" s="82">
        <v>131</v>
      </c>
      <c r="F67" s="82">
        <v>21.833333333333332</v>
      </c>
      <c r="G67" s="82">
        <v>109</v>
      </c>
      <c r="H67" s="82">
        <v>18.166666666666668</v>
      </c>
      <c r="I67" s="83">
        <v>11</v>
      </c>
      <c r="J67" s="84">
        <v>13.166666666666668</v>
      </c>
      <c r="K67" s="84">
        <v>8.6666666666666661</v>
      </c>
      <c r="L67" s="84">
        <v>13.166666666666668</v>
      </c>
      <c r="M67" s="84">
        <v>5</v>
      </c>
      <c r="N67" s="85">
        <f t="shared" si="1"/>
        <v>0.83206106870229013</v>
      </c>
    </row>
    <row r="68" spans="1:14" ht="26.25" x14ac:dyDescent="0.25">
      <c r="A68" s="80" t="str">
        <f t="shared" si="17"/>
        <v>Ibagué</v>
      </c>
      <c r="B68" s="81" t="str">
        <f t="shared" si="18"/>
        <v>Penal para Adolescentes con Función de Control de Garantías</v>
      </c>
      <c r="C68" s="81" t="s">
        <v>1540</v>
      </c>
      <c r="D68" s="82">
        <v>6</v>
      </c>
      <c r="E68" s="82">
        <v>142</v>
      </c>
      <c r="F68" s="82">
        <v>23.666666666666668</v>
      </c>
      <c r="G68" s="82">
        <v>157</v>
      </c>
      <c r="H68" s="82">
        <v>26.166666666666668</v>
      </c>
      <c r="I68" s="83">
        <v>0</v>
      </c>
      <c r="J68" s="84">
        <v>10.166666666666666</v>
      </c>
      <c r="K68" s="84">
        <v>13.5</v>
      </c>
      <c r="L68" s="84">
        <v>13.166666666666668</v>
      </c>
      <c r="M68" s="84">
        <v>13</v>
      </c>
      <c r="N68" s="85">
        <f t="shared" si="1"/>
        <v>1.1056338028169015</v>
      </c>
    </row>
    <row r="69" spans="1:14" x14ac:dyDescent="0.25">
      <c r="A69" s="86" t="s">
        <v>1593</v>
      </c>
      <c r="B69" s="87"/>
      <c r="C69" s="87"/>
      <c r="D69" s="88"/>
      <c r="E69" s="88"/>
      <c r="F69" s="88">
        <v>24</v>
      </c>
      <c r="G69" s="88"/>
      <c r="H69" s="88">
        <v>23</v>
      </c>
      <c r="I69" s="89"/>
      <c r="J69" s="90">
        <v>12</v>
      </c>
      <c r="K69" s="90">
        <v>13</v>
      </c>
      <c r="L69" s="90">
        <v>13</v>
      </c>
      <c r="M69" s="90">
        <v>10</v>
      </c>
      <c r="N69" s="91"/>
    </row>
    <row r="70" spans="1:14" x14ac:dyDescent="0.25">
      <c r="A70" s="92" t="s">
        <v>105</v>
      </c>
      <c r="B70" s="93"/>
      <c r="C70" s="93"/>
      <c r="D70" s="95"/>
      <c r="E70" s="95">
        <v>434</v>
      </c>
      <c r="F70" s="95">
        <v>72.333333333333329</v>
      </c>
      <c r="G70" s="95">
        <v>411</v>
      </c>
      <c r="H70" s="95">
        <v>68.5</v>
      </c>
      <c r="I70" s="96">
        <v>11</v>
      </c>
      <c r="J70" s="97">
        <v>34.833333333333336</v>
      </c>
      <c r="K70" s="97">
        <v>37.5</v>
      </c>
      <c r="L70" s="97">
        <v>37.833333333333336</v>
      </c>
      <c r="M70" s="97">
        <v>30.666666666666664</v>
      </c>
      <c r="N70" s="98">
        <f t="shared" si="1"/>
        <v>0.94700460829493083</v>
      </c>
    </row>
    <row r="71" spans="1:14" ht="26.25" x14ac:dyDescent="0.25">
      <c r="A71" s="78" t="s">
        <v>106</v>
      </c>
      <c r="B71" s="79" t="s">
        <v>1505</v>
      </c>
      <c r="C71" s="81" t="s">
        <v>1541</v>
      </c>
      <c r="D71" s="82">
        <v>6</v>
      </c>
      <c r="E71" s="82">
        <v>232</v>
      </c>
      <c r="F71" s="82">
        <v>38.666666666666664</v>
      </c>
      <c r="G71" s="82">
        <v>225</v>
      </c>
      <c r="H71" s="82">
        <v>37.5</v>
      </c>
      <c r="I71" s="83">
        <v>10</v>
      </c>
      <c r="J71" s="84">
        <v>17</v>
      </c>
      <c r="K71" s="84">
        <v>21.666666666666668</v>
      </c>
      <c r="L71" s="84">
        <v>17</v>
      </c>
      <c r="M71" s="84">
        <v>20.5</v>
      </c>
      <c r="N71" s="85">
        <f t="shared" si="1"/>
        <v>0.96982758620689657</v>
      </c>
    </row>
    <row r="72" spans="1:14" ht="26.25" x14ac:dyDescent="0.25">
      <c r="A72" s="80" t="str">
        <f t="shared" ref="A72:A73" si="19">A71</f>
        <v>Manizales</v>
      </c>
      <c r="B72" s="81" t="str">
        <f t="shared" ref="B72:B73" si="20">B71</f>
        <v>Penal para Adolescentes con Función de Control de Garantías</v>
      </c>
      <c r="C72" s="81" t="s">
        <v>1542</v>
      </c>
      <c r="D72" s="82">
        <v>6</v>
      </c>
      <c r="E72" s="82">
        <v>261</v>
      </c>
      <c r="F72" s="82">
        <v>43.5</v>
      </c>
      <c r="G72" s="82">
        <v>235</v>
      </c>
      <c r="H72" s="82">
        <v>39.166666666666664</v>
      </c>
      <c r="I72" s="83">
        <v>13</v>
      </c>
      <c r="J72" s="84">
        <v>15.500000000000004</v>
      </c>
      <c r="K72" s="84">
        <v>28.000000000000004</v>
      </c>
      <c r="L72" s="84">
        <v>15.500000000000004</v>
      </c>
      <c r="M72" s="84">
        <v>23.666666666666668</v>
      </c>
      <c r="N72" s="85">
        <f t="shared" si="1"/>
        <v>0.90038314176245215</v>
      </c>
    </row>
    <row r="73" spans="1:14" ht="26.25" x14ac:dyDescent="0.25">
      <c r="A73" s="80" t="str">
        <f t="shared" si="19"/>
        <v>Manizales</v>
      </c>
      <c r="B73" s="81" t="str">
        <f t="shared" si="20"/>
        <v>Penal para Adolescentes con Función de Control de Garantías</v>
      </c>
      <c r="C73" s="81" t="s">
        <v>1543</v>
      </c>
      <c r="D73" s="82">
        <v>6</v>
      </c>
      <c r="E73" s="82">
        <v>237</v>
      </c>
      <c r="F73" s="82">
        <v>39.5</v>
      </c>
      <c r="G73" s="82">
        <v>222</v>
      </c>
      <c r="H73" s="82">
        <v>37</v>
      </c>
      <c r="I73" s="83">
        <v>10</v>
      </c>
      <c r="J73" s="84">
        <v>15.666666666666664</v>
      </c>
      <c r="K73" s="84">
        <v>23.833333333333336</v>
      </c>
      <c r="L73" s="84">
        <v>14.833333333333332</v>
      </c>
      <c r="M73" s="84">
        <v>22.166666666666668</v>
      </c>
      <c r="N73" s="85">
        <f t="shared" si="1"/>
        <v>0.93670886075949367</v>
      </c>
    </row>
    <row r="74" spans="1:14" x14ac:dyDescent="0.25">
      <c r="A74" s="86" t="s">
        <v>1593</v>
      </c>
      <c r="B74" s="87"/>
      <c r="C74" s="87"/>
      <c r="D74" s="88"/>
      <c r="E74" s="88"/>
      <c r="F74" s="88">
        <v>41</v>
      </c>
      <c r="G74" s="88"/>
      <c r="H74" s="88">
        <v>38</v>
      </c>
      <c r="I74" s="89"/>
      <c r="J74" s="90">
        <v>16</v>
      </c>
      <c r="K74" s="90">
        <v>25</v>
      </c>
      <c r="L74" s="90">
        <v>16</v>
      </c>
      <c r="M74" s="90">
        <v>22</v>
      </c>
      <c r="N74" s="91"/>
    </row>
    <row r="75" spans="1:14" x14ac:dyDescent="0.25">
      <c r="A75" s="92" t="s">
        <v>111</v>
      </c>
      <c r="B75" s="93"/>
      <c r="C75" s="93"/>
      <c r="D75" s="95"/>
      <c r="E75" s="95">
        <v>730</v>
      </c>
      <c r="F75" s="95">
        <v>121.66666666666666</v>
      </c>
      <c r="G75" s="95">
        <v>682</v>
      </c>
      <c r="H75" s="95">
        <v>113.66666666666666</v>
      </c>
      <c r="I75" s="96">
        <v>33</v>
      </c>
      <c r="J75" s="97">
        <v>48.166666666666664</v>
      </c>
      <c r="K75" s="97">
        <v>73.5</v>
      </c>
      <c r="L75" s="97">
        <v>47.333333333333329</v>
      </c>
      <c r="M75" s="97">
        <v>66.333333333333343</v>
      </c>
      <c r="N75" s="98">
        <f t="shared" si="1"/>
        <v>0.9342465753424658</v>
      </c>
    </row>
    <row r="76" spans="1:14" ht="26.25" x14ac:dyDescent="0.25">
      <c r="A76" s="78" t="s">
        <v>112</v>
      </c>
      <c r="B76" s="79" t="s">
        <v>1505</v>
      </c>
      <c r="C76" s="81" t="s">
        <v>1544</v>
      </c>
      <c r="D76" s="82">
        <v>6</v>
      </c>
      <c r="E76" s="82">
        <v>467</v>
      </c>
      <c r="F76" s="82">
        <v>77.833333333333329</v>
      </c>
      <c r="G76" s="82">
        <v>410</v>
      </c>
      <c r="H76" s="82">
        <v>68.333333333333329</v>
      </c>
      <c r="I76" s="83">
        <v>9</v>
      </c>
      <c r="J76" s="84">
        <v>56</v>
      </c>
      <c r="K76" s="84">
        <v>21.833333333333336</v>
      </c>
      <c r="L76" s="84">
        <v>54.5</v>
      </c>
      <c r="M76" s="84">
        <v>13.833333333333332</v>
      </c>
      <c r="N76" s="85">
        <f t="shared" si="1"/>
        <v>0.87794432548179868</v>
      </c>
    </row>
    <row r="77" spans="1:14" ht="26.25" x14ac:dyDescent="0.25">
      <c r="A77" s="80" t="str">
        <f t="shared" ref="A77:A81" si="21">A76</f>
        <v>Medellín</v>
      </c>
      <c r="B77" s="81" t="str">
        <f t="shared" ref="B77:B81" si="22">B76</f>
        <v>Penal para Adolescentes con Función de Control de Garantías</v>
      </c>
      <c r="C77" s="81" t="s">
        <v>1591</v>
      </c>
      <c r="D77" s="128" t="s">
        <v>204</v>
      </c>
      <c r="E77" s="128" t="s">
        <v>204</v>
      </c>
      <c r="F77" s="128" t="s">
        <v>204</v>
      </c>
      <c r="G77" s="128" t="s">
        <v>204</v>
      </c>
      <c r="H77" s="128" t="s">
        <v>204</v>
      </c>
      <c r="I77" s="128" t="s">
        <v>204</v>
      </c>
      <c r="J77" s="128" t="s">
        <v>204</v>
      </c>
      <c r="K77" s="128" t="s">
        <v>204</v>
      </c>
      <c r="L77" s="128" t="s">
        <v>204</v>
      </c>
      <c r="M77" s="128" t="s">
        <v>204</v>
      </c>
      <c r="N77" s="128" t="s">
        <v>204</v>
      </c>
    </row>
    <row r="78" spans="1:14" ht="26.25" x14ac:dyDescent="0.25">
      <c r="A78" s="80" t="str">
        <f t="shared" si="21"/>
        <v>Medellín</v>
      </c>
      <c r="B78" s="81" t="str">
        <f t="shared" si="22"/>
        <v>Penal para Adolescentes con Función de Control de Garantías</v>
      </c>
      <c r="C78" s="81" t="s">
        <v>1592</v>
      </c>
      <c r="D78" s="128" t="s">
        <v>204</v>
      </c>
      <c r="E78" s="128" t="s">
        <v>204</v>
      </c>
      <c r="F78" s="128" t="s">
        <v>204</v>
      </c>
      <c r="G78" s="128" t="s">
        <v>204</v>
      </c>
      <c r="H78" s="128" t="s">
        <v>204</v>
      </c>
      <c r="I78" s="128" t="s">
        <v>204</v>
      </c>
      <c r="J78" s="128" t="s">
        <v>204</v>
      </c>
      <c r="K78" s="128" t="s">
        <v>204</v>
      </c>
      <c r="L78" s="128" t="s">
        <v>204</v>
      </c>
      <c r="M78" s="128" t="s">
        <v>204</v>
      </c>
      <c r="N78" s="128" t="s">
        <v>204</v>
      </c>
    </row>
    <row r="79" spans="1:14" ht="26.25" x14ac:dyDescent="0.25">
      <c r="A79" s="80" t="str">
        <f t="shared" si="21"/>
        <v>Medellín</v>
      </c>
      <c r="B79" s="81" t="str">
        <f t="shared" si="22"/>
        <v>Penal para Adolescentes con Función de Control de Garantías</v>
      </c>
      <c r="C79" s="81" t="s">
        <v>1545</v>
      </c>
      <c r="D79" s="82">
        <v>3</v>
      </c>
      <c r="E79" s="82">
        <v>209</v>
      </c>
      <c r="F79" s="82">
        <v>69.666666666666671</v>
      </c>
      <c r="G79" s="82">
        <v>205</v>
      </c>
      <c r="H79" s="82">
        <v>68.333333333333329</v>
      </c>
      <c r="I79" s="83">
        <v>8</v>
      </c>
      <c r="J79" s="84">
        <v>51.333333333333336</v>
      </c>
      <c r="K79" s="84">
        <v>18.333333333333332</v>
      </c>
      <c r="L79" s="84">
        <v>50.333333333333336</v>
      </c>
      <c r="M79" s="84">
        <v>18</v>
      </c>
      <c r="N79" s="85">
        <f t="shared" si="1"/>
        <v>0.98086124401913877</v>
      </c>
    </row>
    <row r="80" spans="1:14" ht="26.25" x14ac:dyDescent="0.25">
      <c r="A80" s="80" t="str">
        <f t="shared" si="21"/>
        <v>Medellín</v>
      </c>
      <c r="B80" s="81" t="str">
        <f t="shared" si="22"/>
        <v>Penal para Adolescentes con Función de Control de Garantías</v>
      </c>
      <c r="C80" s="81" t="s">
        <v>1546</v>
      </c>
      <c r="D80" s="82">
        <v>6</v>
      </c>
      <c r="E80" s="82">
        <v>117</v>
      </c>
      <c r="F80" s="82">
        <v>19.5</v>
      </c>
      <c r="G80" s="82">
        <v>112</v>
      </c>
      <c r="H80" s="82">
        <v>18.666666666666668</v>
      </c>
      <c r="I80" s="83">
        <v>0</v>
      </c>
      <c r="J80" s="84">
        <v>16.166666666666668</v>
      </c>
      <c r="K80" s="84">
        <v>3.333333333333333</v>
      </c>
      <c r="L80" s="84">
        <v>16.166666666666668</v>
      </c>
      <c r="M80" s="84">
        <v>2.5</v>
      </c>
      <c r="N80" s="85">
        <f t="shared" si="1"/>
        <v>0.95726495726495731</v>
      </c>
    </row>
    <row r="81" spans="1:14" ht="26.25" x14ac:dyDescent="0.25">
      <c r="A81" s="80" t="str">
        <f t="shared" si="21"/>
        <v>Medellín</v>
      </c>
      <c r="B81" s="81" t="str">
        <f t="shared" si="22"/>
        <v>Penal para Adolescentes con Función de Control de Garantías</v>
      </c>
      <c r="C81" s="81" t="s">
        <v>1547</v>
      </c>
      <c r="D81" s="82">
        <v>6</v>
      </c>
      <c r="E81" s="82">
        <v>395</v>
      </c>
      <c r="F81" s="82">
        <v>65.833333333333329</v>
      </c>
      <c r="G81" s="82">
        <v>354</v>
      </c>
      <c r="H81" s="82">
        <v>59</v>
      </c>
      <c r="I81" s="83">
        <v>9</v>
      </c>
      <c r="J81" s="84">
        <v>45.333333333333336</v>
      </c>
      <c r="K81" s="84">
        <v>20.5</v>
      </c>
      <c r="L81" s="84">
        <v>42.833333333333336</v>
      </c>
      <c r="M81" s="84">
        <v>16.166666666666668</v>
      </c>
      <c r="N81" s="85">
        <f t="shared" si="1"/>
        <v>0.89620253164556962</v>
      </c>
    </row>
    <row r="82" spans="1:14" x14ac:dyDescent="0.25">
      <c r="A82" s="86" t="s">
        <v>1593</v>
      </c>
      <c r="B82" s="87"/>
      <c r="C82" s="87"/>
      <c r="D82" s="88"/>
      <c r="E82" s="88"/>
      <c r="F82" s="88">
        <v>58</v>
      </c>
      <c r="G82" s="88"/>
      <c r="H82" s="88">
        <v>54</v>
      </c>
      <c r="I82" s="89"/>
      <c r="J82" s="90">
        <v>42</v>
      </c>
      <c r="K82" s="90">
        <v>16</v>
      </c>
      <c r="L82" s="90">
        <v>41</v>
      </c>
      <c r="M82" s="90">
        <v>13</v>
      </c>
      <c r="N82" s="91"/>
    </row>
    <row r="83" spans="1:14" x14ac:dyDescent="0.25">
      <c r="A83" s="92" t="s">
        <v>128</v>
      </c>
      <c r="B83" s="93"/>
      <c r="C83" s="93"/>
      <c r="D83" s="95"/>
      <c r="E83" s="95">
        <v>1188</v>
      </c>
      <c r="F83" s="95">
        <v>232.83333333333331</v>
      </c>
      <c r="G83" s="95">
        <v>1081</v>
      </c>
      <c r="H83" s="95">
        <v>214.33333333333331</v>
      </c>
      <c r="I83" s="96">
        <v>26</v>
      </c>
      <c r="J83" s="97">
        <v>168.83333333333334</v>
      </c>
      <c r="K83" s="97">
        <v>64</v>
      </c>
      <c r="L83" s="97">
        <v>163.83333333333334</v>
      </c>
      <c r="M83" s="97">
        <v>50.5</v>
      </c>
      <c r="N83" s="98">
        <f t="shared" si="1"/>
        <v>0.90993265993265993</v>
      </c>
    </row>
    <row r="84" spans="1:14" ht="26.25" x14ac:dyDescent="0.25">
      <c r="A84" s="78" t="s">
        <v>129</v>
      </c>
      <c r="B84" s="79" t="s">
        <v>1505</v>
      </c>
      <c r="C84" s="81" t="s">
        <v>1548</v>
      </c>
      <c r="D84" s="82">
        <v>6</v>
      </c>
      <c r="E84" s="82">
        <v>213</v>
      </c>
      <c r="F84" s="82">
        <v>35.5</v>
      </c>
      <c r="G84" s="82">
        <v>187</v>
      </c>
      <c r="H84" s="82">
        <v>31.166666666666668</v>
      </c>
      <c r="I84" s="83">
        <v>9</v>
      </c>
      <c r="J84" s="84">
        <v>8.6666666666666661</v>
      </c>
      <c r="K84" s="84">
        <v>26.833333333333329</v>
      </c>
      <c r="L84" s="84">
        <v>8.5</v>
      </c>
      <c r="M84" s="84">
        <v>22.666666666666671</v>
      </c>
      <c r="N84" s="85">
        <f t="shared" si="1"/>
        <v>0.8779342723004695</v>
      </c>
    </row>
    <row r="85" spans="1:14" ht="26.25" x14ac:dyDescent="0.25">
      <c r="A85" s="80" t="str">
        <f t="shared" ref="A85:A86" si="23">A84</f>
        <v>Montería</v>
      </c>
      <c r="B85" s="81" t="str">
        <f t="shared" ref="B85:B86" si="24">B84</f>
        <v>Penal para Adolescentes con Función de Control de Garantías</v>
      </c>
      <c r="C85" s="81" t="s">
        <v>1549</v>
      </c>
      <c r="D85" s="82">
        <v>6</v>
      </c>
      <c r="E85" s="82">
        <v>237</v>
      </c>
      <c r="F85" s="82">
        <v>39.5</v>
      </c>
      <c r="G85" s="82">
        <v>204</v>
      </c>
      <c r="H85" s="82">
        <v>34</v>
      </c>
      <c r="I85" s="83">
        <v>8</v>
      </c>
      <c r="J85" s="84">
        <v>11.666666666666668</v>
      </c>
      <c r="K85" s="84">
        <v>27.833333333333336</v>
      </c>
      <c r="L85" s="84">
        <v>11.666666666666668</v>
      </c>
      <c r="M85" s="84">
        <v>22.333333333333332</v>
      </c>
      <c r="N85" s="85">
        <f t="shared" si="1"/>
        <v>0.86075949367088611</v>
      </c>
    </row>
    <row r="86" spans="1:14" ht="26.25" x14ac:dyDescent="0.25">
      <c r="A86" s="80" t="str">
        <f t="shared" si="23"/>
        <v>Montería</v>
      </c>
      <c r="B86" s="81" t="str">
        <f t="shared" si="24"/>
        <v>Penal para Adolescentes con Función de Control de Garantías</v>
      </c>
      <c r="C86" s="81" t="s">
        <v>1550</v>
      </c>
      <c r="D86" s="82">
        <v>6</v>
      </c>
      <c r="E86" s="82">
        <v>208</v>
      </c>
      <c r="F86" s="82">
        <v>34.666666666666664</v>
      </c>
      <c r="G86" s="82">
        <v>195</v>
      </c>
      <c r="H86" s="82">
        <v>32.5</v>
      </c>
      <c r="I86" s="83">
        <v>15</v>
      </c>
      <c r="J86" s="84">
        <v>6.833333333333333</v>
      </c>
      <c r="K86" s="84">
        <v>27.833333333333336</v>
      </c>
      <c r="L86" s="84">
        <v>6.833333333333333</v>
      </c>
      <c r="M86" s="84">
        <v>25.666666666666664</v>
      </c>
      <c r="N86" s="85">
        <f t="shared" si="1"/>
        <v>0.9375</v>
      </c>
    </row>
    <row r="87" spans="1:14" x14ac:dyDescent="0.25">
      <c r="A87" s="86" t="s">
        <v>1593</v>
      </c>
      <c r="B87" s="87"/>
      <c r="C87" s="87"/>
      <c r="D87" s="88"/>
      <c r="E87" s="88"/>
      <c r="F87" s="88">
        <v>37</v>
      </c>
      <c r="G87" s="88"/>
      <c r="H87" s="88">
        <v>33</v>
      </c>
      <c r="I87" s="89"/>
      <c r="J87" s="90">
        <v>9</v>
      </c>
      <c r="K87" s="90">
        <v>28</v>
      </c>
      <c r="L87" s="90">
        <v>9</v>
      </c>
      <c r="M87" s="90">
        <v>24</v>
      </c>
      <c r="N87" s="91"/>
    </row>
    <row r="88" spans="1:14" x14ac:dyDescent="0.25">
      <c r="A88" s="92" t="s">
        <v>133</v>
      </c>
      <c r="B88" s="93"/>
      <c r="C88" s="93"/>
      <c r="D88" s="95"/>
      <c r="E88" s="95">
        <v>658</v>
      </c>
      <c r="F88" s="95">
        <v>109.66666666666666</v>
      </c>
      <c r="G88" s="95">
        <v>586</v>
      </c>
      <c r="H88" s="95">
        <v>97.666666666666671</v>
      </c>
      <c r="I88" s="96">
        <v>32</v>
      </c>
      <c r="J88" s="97">
        <v>27.166666666666668</v>
      </c>
      <c r="K88" s="97">
        <v>82.5</v>
      </c>
      <c r="L88" s="97">
        <v>27</v>
      </c>
      <c r="M88" s="97">
        <v>70.666666666666657</v>
      </c>
      <c r="N88" s="98">
        <f t="shared" si="1"/>
        <v>0.89057750759878418</v>
      </c>
    </row>
    <row r="89" spans="1:14" ht="26.25" x14ac:dyDescent="0.25">
      <c r="A89" s="78" t="s">
        <v>134</v>
      </c>
      <c r="B89" s="79" t="s">
        <v>1505</v>
      </c>
      <c r="C89" s="81" t="s">
        <v>1551</v>
      </c>
      <c r="D89" s="82">
        <v>6</v>
      </c>
      <c r="E89" s="82">
        <v>226</v>
      </c>
      <c r="F89" s="82">
        <v>37.666666666666664</v>
      </c>
      <c r="G89" s="82">
        <v>207</v>
      </c>
      <c r="H89" s="82">
        <v>34.5</v>
      </c>
      <c r="I89" s="83">
        <v>6</v>
      </c>
      <c r="J89" s="84">
        <v>22.166666666666668</v>
      </c>
      <c r="K89" s="84">
        <v>15.499999999999998</v>
      </c>
      <c r="L89" s="84">
        <v>21.333333333333332</v>
      </c>
      <c r="M89" s="84">
        <v>13.166666666666666</v>
      </c>
      <c r="N89" s="85">
        <f t="shared" si="1"/>
        <v>0.91592920353982299</v>
      </c>
    </row>
    <row r="90" spans="1:14" ht="26.25" x14ac:dyDescent="0.25">
      <c r="A90" s="80" t="str">
        <f t="shared" ref="A90:A91" si="25">A89</f>
        <v>Neiva</v>
      </c>
      <c r="B90" s="81" t="str">
        <f t="shared" ref="B90:B91" si="26">B89</f>
        <v>Penal para Adolescentes con Función de Control de Garantías</v>
      </c>
      <c r="C90" s="81" t="s">
        <v>1552</v>
      </c>
      <c r="D90" s="82">
        <v>6</v>
      </c>
      <c r="E90" s="82">
        <v>225</v>
      </c>
      <c r="F90" s="82">
        <v>37.5</v>
      </c>
      <c r="G90" s="82">
        <v>193</v>
      </c>
      <c r="H90" s="82">
        <v>32.166666666666664</v>
      </c>
      <c r="I90" s="83">
        <v>5</v>
      </c>
      <c r="J90" s="84">
        <v>22.666666666666664</v>
      </c>
      <c r="K90" s="84">
        <v>14.833333333333332</v>
      </c>
      <c r="L90" s="84">
        <v>22.666666666666668</v>
      </c>
      <c r="M90" s="84">
        <v>9.4999999999999982</v>
      </c>
      <c r="N90" s="85">
        <f t="shared" si="1"/>
        <v>0.85777777777777775</v>
      </c>
    </row>
    <row r="91" spans="1:14" ht="26.25" x14ac:dyDescent="0.25">
      <c r="A91" s="80" t="str">
        <f t="shared" si="25"/>
        <v>Neiva</v>
      </c>
      <c r="B91" s="81" t="str">
        <f t="shared" si="26"/>
        <v>Penal para Adolescentes con Función de Control de Garantías</v>
      </c>
      <c r="C91" s="81" t="s">
        <v>1553</v>
      </c>
      <c r="D91" s="82">
        <v>6</v>
      </c>
      <c r="E91" s="82">
        <v>215</v>
      </c>
      <c r="F91" s="82">
        <v>35.833333333333336</v>
      </c>
      <c r="G91" s="82">
        <v>214</v>
      </c>
      <c r="H91" s="82">
        <v>35.666666666666664</v>
      </c>
      <c r="I91" s="83">
        <v>5</v>
      </c>
      <c r="J91" s="84">
        <v>20.166666666666668</v>
      </c>
      <c r="K91" s="84">
        <v>15.666666666666666</v>
      </c>
      <c r="L91" s="84">
        <v>20.166666666666668</v>
      </c>
      <c r="M91" s="84">
        <v>15.5</v>
      </c>
      <c r="N91" s="85">
        <f t="shared" si="1"/>
        <v>0.99534883720930234</v>
      </c>
    </row>
    <row r="92" spans="1:14" x14ac:dyDescent="0.25">
      <c r="A92" s="86" t="s">
        <v>1593</v>
      </c>
      <c r="B92" s="87"/>
      <c r="C92" s="87"/>
      <c r="D92" s="88"/>
      <c r="E92" s="88"/>
      <c r="F92" s="88">
        <v>37</v>
      </c>
      <c r="G92" s="88"/>
      <c r="H92" s="88">
        <v>34</v>
      </c>
      <c r="I92" s="89"/>
      <c r="J92" s="90">
        <v>22</v>
      </c>
      <c r="K92" s="90">
        <v>15</v>
      </c>
      <c r="L92" s="90">
        <v>21</v>
      </c>
      <c r="M92" s="90">
        <v>13</v>
      </c>
      <c r="N92" s="91"/>
    </row>
    <row r="93" spans="1:14" x14ac:dyDescent="0.25">
      <c r="A93" s="92" t="s">
        <v>139</v>
      </c>
      <c r="B93" s="93"/>
      <c r="C93" s="93"/>
      <c r="D93" s="95"/>
      <c r="E93" s="95">
        <v>666</v>
      </c>
      <c r="F93" s="95">
        <v>111</v>
      </c>
      <c r="G93" s="95">
        <v>614</v>
      </c>
      <c r="H93" s="95">
        <v>102.33333333333331</v>
      </c>
      <c r="I93" s="96">
        <v>16</v>
      </c>
      <c r="J93" s="97">
        <v>65</v>
      </c>
      <c r="K93" s="97">
        <v>45.999999999999993</v>
      </c>
      <c r="L93" s="97">
        <v>64.166666666666671</v>
      </c>
      <c r="M93" s="97">
        <v>38.166666666666664</v>
      </c>
      <c r="N93" s="98">
        <f t="shared" si="1"/>
        <v>0.92192192192192191</v>
      </c>
    </row>
    <row r="94" spans="1:14" ht="26.25" x14ac:dyDescent="0.25">
      <c r="A94" s="78" t="s">
        <v>140</v>
      </c>
      <c r="B94" s="79" t="s">
        <v>1505</v>
      </c>
      <c r="C94" s="81" t="s">
        <v>1554</v>
      </c>
      <c r="D94" s="82">
        <v>6</v>
      </c>
      <c r="E94" s="82">
        <v>144</v>
      </c>
      <c r="F94" s="82">
        <v>24</v>
      </c>
      <c r="G94" s="82">
        <v>135</v>
      </c>
      <c r="H94" s="82">
        <v>22.5</v>
      </c>
      <c r="I94" s="83">
        <v>1</v>
      </c>
      <c r="J94" s="84">
        <v>15.833333333333334</v>
      </c>
      <c r="K94" s="84">
        <v>8.1666666666666661</v>
      </c>
      <c r="L94" s="84">
        <v>14.166666666666666</v>
      </c>
      <c r="M94" s="84">
        <v>8.3333333333333339</v>
      </c>
      <c r="N94" s="85">
        <f t="shared" si="1"/>
        <v>0.9375</v>
      </c>
    </row>
    <row r="95" spans="1:14" ht="26.25" x14ac:dyDescent="0.25">
      <c r="A95" s="80" t="str">
        <f t="shared" ref="A95:A98" si="27">A94</f>
        <v>Pasto</v>
      </c>
      <c r="B95" s="81" t="str">
        <f t="shared" ref="B95:B98" si="28">B94</f>
        <v>Penal para Adolescentes con Función de Control de Garantías</v>
      </c>
      <c r="C95" s="81" t="s">
        <v>1555</v>
      </c>
      <c r="D95" s="82">
        <v>6</v>
      </c>
      <c r="E95" s="82">
        <v>133</v>
      </c>
      <c r="F95" s="82">
        <v>22.166666666666668</v>
      </c>
      <c r="G95" s="82">
        <v>108</v>
      </c>
      <c r="H95" s="82">
        <v>18</v>
      </c>
      <c r="I95" s="83">
        <v>6</v>
      </c>
      <c r="J95" s="84">
        <v>12.5</v>
      </c>
      <c r="K95" s="84">
        <v>9.6666666666666661</v>
      </c>
      <c r="L95" s="84">
        <v>12</v>
      </c>
      <c r="M95" s="84">
        <v>6</v>
      </c>
      <c r="N95" s="85">
        <f t="shared" si="1"/>
        <v>0.81203007518796988</v>
      </c>
    </row>
    <row r="96" spans="1:14" ht="26.25" x14ac:dyDescent="0.25">
      <c r="A96" s="80" t="str">
        <f t="shared" si="27"/>
        <v>Pasto</v>
      </c>
      <c r="B96" s="81" t="str">
        <f t="shared" si="28"/>
        <v>Penal para Adolescentes con Función de Control de Garantías</v>
      </c>
      <c r="C96" s="81" t="s">
        <v>1556</v>
      </c>
      <c r="D96" s="82">
        <v>6</v>
      </c>
      <c r="E96" s="82">
        <v>178</v>
      </c>
      <c r="F96" s="82">
        <v>29.666666666666668</v>
      </c>
      <c r="G96" s="82">
        <v>167</v>
      </c>
      <c r="H96" s="82">
        <v>27.833333333333332</v>
      </c>
      <c r="I96" s="83">
        <v>5</v>
      </c>
      <c r="J96" s="84">
        <v>19.666666666666671</v>
      </c>
      <c r="K96" s="84">
        <v>10</v>
      </c>
      <c r="L96" s="84">
        <v>22.5</v>
      </c>
      <c r="M96" s="84">
        <v>5.3333333333333339</v>
      </c>
      <c r="N96" s="85">
        <f t="shared" ref="N96:N158" si="29">+G96/E96</f>
        <v>0.9382022471910112</v>
      </c>
    </row>
    <row r="97" spans="1:14" ht="26.25" x14ac:dyDescent="0.25">
      <c r="A97" s="80" t="str">
        <f t="shared" si="27"/>
        <v>Pasto</v>
      </c>
      <c r="B97" s="81" t="str">
        <f t="shared" si="28"/>
        <v>Penal para Adolescentes con Función de Control de Garantías</v>
      </c>
      <c r="C97" s="81" t="s">
        <v>1557</v>
      </c>
      <c r="D97" s="82">
        <v>6</v>
      </c>
      <c r="E97" s="82">
        <v>59</v>
      </c>
      <c r="F97" s="82">
        <v>9.8333333333333339</v>
      </c>
      <c r="G97" s="82">
        <v>57</v>
      </c>
      <c r="H97" s="82">
        <v>9.5</v>
      </c>
      <c r="I97" s="83">
        <v>5</v>
      </c>
      <c r="J97" s="84">
        <v>4.666666666666667</v>
      </c>
      <c r="K97" s="84">
        <v>5.166666666666667</v>
      </c>
      <c r="L97" s="84">
        <v>4.3333333333333339</v>
      </c>
      <c r="M97" s="84">
        <v>5.1666666666666661</v>
      </c>
      <c r="N97" s="85">
        <f t="shared" si="29"/>
        <v>0.96610169491525422</v>
      </c>
    </row>
    <row r="98" spans="1:14" ht="26.25" x14ac:dyDescent="0.25">
      <c r="A98" s="80" t="str">
        <f t="shared" si="27"/>
        <v>Pasto</v>
      </c>
      <c r="B98" s="81" t="str">
        <f t="shared" si="28"/>
        <v>Penal para Adolescentes con Función de Control de Garantías</v>
      </c>
      <c r="C98" s="81" t="s">
        <v>1558</v>
      </c>
      <c r="D98" s="82">
        <v>6</v>
      </c>
      <c r="E98" s="82">
        <v>46</v>
      </c>
      <c r="F98" s="82">
        <v>7.666666666666667</v>
      </c>
      <c r="G98" s="82">
        <v>35</v>
      </c>
      <c r="H98" s="82">
        <v>5.833333333333333</v>
      </c>
      <c r="I98" s="83">
        <v>2</v>
      </c>
      <c r="J98" s="84">
        <v>1.3333333333333333</v>
      </c>
      <c r="K98" s="84">
        <v>6.333333333333333</v>
      </c>
      <c r="L98" s="84">
        <v>0.66666666666666663</v>
      </c>
      <c r="M98" s="84">
        <v>5.166666666666667</v>
      </c>
      <c r="N98" s="85">
        <f t="shared" si="29"/>
        <v>0.76086956521739135</v>
      </c>
    </row>
    <row r="99" spans="1:14" x14ac:dyDescent="0.25">
      <c r="A99" s="86" t="s">
        <v>1593</v>
      </c>
      <c r="B99" s="87"/>
      <c r="C99" s="87"/>
      <c r="D99" s="88"/>
      <c r="E99" s="88"/>
      <c r="F99" s="88">
        <v>19</v>
      </c>
      <c r="G99" s="88"/>
      <c r="H99" s="88">
        <v>17</v>
      </c>
      <c r="I99" s="89"/>
      <c r="J99" s="90">
        <v>11</v>
      </c>
      <c r="K99" s="90">
        <v>8</v>
      </c>
      <c r="L99" s="90">
        <v>11</v>
      </c>
      <c r="M99" s="90">
        <v>6</v>
      </c>
      <c r="N99" s="91"/>
    </row>
    <row r="100" spans="1:14" x14ac:dyDescent="0.25">
      <c r="A100" s="92" t="s">
        <v>145</v>
      </c>
      <c r="B100" s="93"/>
      <c r="C100" s="93"/>
      <c r="D100" s="95"/>
      <c r="E100" s="95">
        <v>560</v>
      </c>
      <c r="F100" s="95">
        <v>93.333333333333343</v>
      </c>
      <c r="G100" s="95">
        <v>502</v>
      </c>
      <c r="H100" s="95">
        <v>83.666666666666657</v>
      </c>
      <c r="I100" s="96">
        <v>19</v>
      </c>
      <c r="J100" s="97">
        <v>54.000000000000007</v>
      </c>
      <c r="K100" s="97">
        <v>39.333333333333336</v>
      </c>
      <c r="L100" s="97">
        <v>53.666666666666664</v>
      </c>
      <c r="M100" s="97">
        <v>30.000000000000004</v>
      </c>
      <c r="N100" s="98">
        <f t="shared" si="29"/>
        <v>0.89642857142857146</v>
      </c>
    </row>
    <row r="101" spans="1:14" ht="26.25" x14ac:dyDescent="0.25">
      <c r="A101" s="78" t="s">
        <v>146</v>
      </c>
      <c r="B101" s="79" t="s">
        <v>1505</v>
      </c>
      <c r="C101" s="81" t="s">
        <v>1559</v>
      </c>
      <c r="D101" s="82">
        <v>6</v>
      </c>
      <c r="E101" s="82">
        <v>349</v>
      </c>
      <c r="F101" s="82">
        <v>58.166666666666664</v>
      </c>
      <c r="G101" s="82">
        <v>324</v>
      </c>
      <c r="H101" s="82">
        <v>54</v>
      </c>
      <c r="I101" s="83">
        <v>16</v>
      </c>
      <c r="J101" s="84">
        <v>19.5</v>
      </c>
      <c r="K101" s="84">
        <v>38.666666666666664</v>
      </c>
      <c r="L101" s="84">
        <v>19.333333333333336</v>
      </c>
      <c r="M101" s="84">
        <v>34.666666666666664</v>
      </c>
      <c r="N101" s="85">
        <f t="shared" si="29"/>
        <v>0.92836676217765046</v>
      </c>
    </row>
    <row r="102" spans="1:14" ht="26.25" x14ac:dyDescent="0.25">
      <c r="A102" s="80" t="str">
        <f t="shared" ref="A102:A103" si="30">A101</f>
        <v>Pereira</v>
      </c>
      <c r="B102" s="81" t="str">
        <f t="shared" ref="B102:B103" si="31">B101</f>
        <v>Penal para Adolescentes con Función de Control de Garantías</v>
      </c>
      <c r="C102" s="81" t="s">
        <v>1560</v>
      </c>
      <c r="D102" s="82">
        <v>6</v>
      </c>
      <c r="E102" s="82">
        <v>374</v>
      </c>
      <c r="F102" s="82">
        <v>62.333333333333336</v>
      </c>
      <c r="G102" s="82">
        <v>338</v>
      </c>
      <c r="H102" s="82">
        <v>56.333333333333336</v>
      </c>
      <c r="I102" s="83">
        <v>9</v>
      </c>
      <c r="J102" s="84">
        <v>25.166666666666671</v>
      </c>
      <c r="K102" s="84">
        <v>37.166666666666657</v>
      </c>
      <c r="L102" s="84">
        <v>25.166666666666671</v>
      </c>
      <c r="M102" s="84">
        <v>31.166666666666664</v>
      </c>
      <c r="N102" s="85">
        <f t="shared" si="29"/>
        <v>0.90374331550802134</v>
      </c>
    </row>
    <row r="103" spans="1:14" ht="26.25" x14ac:dyDescent="0.25">
      <c r="A103" s="80" t="str">
        <f t="shared" si="30"/>
        <v>Pereira</v>
      </c>
      <c r="B103" s="81" t="str">
        <f t="shared" si="31"/>
        <v>Penal para Adolescentes con Función de Control de Garantías</v>
      </c>
      <c r="C103" s="81" t="s">
        <v>1561</v>
      </c>
      <c r="D103" s="82">
        <v>6</v>
      </c>
      <c r="E103" s="82">
        <v>382</v>
      </c>
      <c r="F103" s="82">
        <v>63.666666666666664</v>
      </c>
      <c r="G103" s="82">
        <v>350</v>
      </c>
      <c r="H103" s="82">
        <v>58.333333333333336</v>
      </c>
      <c r="I103" s="83">
        <v>27</v>
      </c>
      <c r="J103" s="84">
        <v>22.5</v>
      </c>
      <c r="K103" s="84">
        <v>41.166666666666664</v>
      </c>
      <c r="L103" s="84">
        <v>21.166666666666668</v>
      </c>
      <c r="M103" s="84">
        <v>37.166666666666664</v>
      </c>
      <c r="N103" s="85">
        <f t="shared" si="29"/>
        <v>0.91623036649214662</v>
      </c>
    </row>
    <row r="104" spans="1:14" x14ac:dyDescent="0.25">
      <c r="A104" s="86" t="s">
        <v>1593</v>
      </c>
      <c r="B104" s="87"/>
      <c r="C104" s="87"/>
      <c r="D104" s="88"/>
      <c r="E104" s="88"/>
      <c r="F104" s="88">
        <v>61</v>
      </c>
      <c r="G104" s="88"/>
      <c r="H104" s="88">
        <v>56</v>
      </c>
      <c r="I104" s="89"/>
      <c r="J104" s="90">
        <v>22</v>
      </c>
      <c r="K104" s="90">
        <v>39</v>
      </c>
      <c r="L104" s="90">
        <v>22</v>
      </c>
      <c r="M104" s="90">
        <v>34</v>
      </c>
      <c r="N104" s="91"/>
    </row>
    <row r="105" spans="1:14" x14ac:dyDescent="0.25">
      <c r="A105" s="92" t="s">
        <v>150</v>
      </c>
      <c r="B105" s="93"/>
      <c r="C105" s="93"/>
      <c r="D105" s="95"/>
      <c r="E105" s="95">
        <v>1105</v>
      </c>
      <c r="F105" s="95">
        <v>184.16666666666666</v>
      </c>
      <c r="G105" s="95">
        <v>1012</v>
      </c>
      <c r="H105" s="95">
        <v>168.66666666666669</v>
      </c>
      <c r="I105" s="96">
        <v>52</v>
      </c>
      <c r="J105" s="97">
        <v>67.166666666666671</v>
      </c>
      <c r="K105" s="97">
        <v>116.99999999999997</v>
      </c>
      <c r="L105" s="97">
        <v>65.666666666666671</v>
      </c>
      <c r="M105" s="97">
        <v>103</v>
      </c>
      <c r="N105" s="98">
        <f t="shared" si="29"/>
        <v>0.91583710407239816</v>
      </c>
    </row>
    <row r="106" spans="1:14" ht="26.25" x14ac:dyDescent="0.25">
      <c r="A106" s="78" t="s">
        <v>151</v>
      </c>
      <c r="B106" s="79" t="s">
        <v>1505</v>
      </c>
      <c r="C106" s="81" t="s">
        <v>1562</v>
      </c>
      <c r="D106" s="82">
        <v>6</v>
      </c>
      <c r="E106" s="82">
        <v>155</v>
      </c>
      <c r="F106" s="82">
        <v>25.833333333333332</v>
      </c>
      <c r="G106" s="82">
        <v>155</v>
      </c>
      <c r="H106" s="82">
        <v>25.833333333333332</v>
      </c>
      <c r="I106" s="83">
        <v>8</v>
      </c>
      <c r="J106" s="84">
        <v>11.5</v>
      </c>
      <c r="K106" s="84">
        <v>14.333333333333332</v>
      </c>
      <c r="L106" s="84">
        <v>14.499999999999998</v>
      </c>
      <c r="M106" s="84">
        <v>11.333333333333334</v>
      </c>
      <c r="N106" s="85">
        <f t="shared" si="29"/>
        <v>1</v>
      </c>
    </row>
    <row r="107" spans="1:14" ht="26.25" x14ac:dyDescent="0.25">
      <c r="A107" s="80" t="str">
        <f t="shared" ref="A107:A108" si="32">A106</f>
        <v>Popayán</v>
      </c>
      <c r="B107" s="81" t="str">
        <f t="shared" ref="B107:B108" si="33">B106</f>
        <v>Penal para Adolescentes con Función de Control de Garantías</v>
      </c>
      <c r="C107" s="81" t="s">
        <v>1563</v>
      </c>
      <c r="D107" s="82">
        <v>6</v>
      </c>
      <c r="E107" s="82">
        <v>154</v>
      </c>
      <c r="F107" s="82">
        <v>25.666666666666668</v>
      </c>
      <c r="G107" s="82">
        <v>154</v>
      </c>
      <c r="H107" s="82">
        <v>25.666666666666668</v>
      </c>
      <c r="I107" s="83">
        <v>2</v>
      </c>
      <c r="J107" s="84">
        <v>18.333333333333332</v>
      </c>
      <c r="K107" s="84">
        <v>7.333333333333333</v>
      </c>
      <c r="L107" s="84">
        <v>19.166666666666668</v>
      </c>
      <c r="M107" s="84">
        <v>6.5</v>
      </c>
      <c r="N107" s="85">
        <f t="shared" si="29"/>
        <v>1</v>
      </c>
    </row>
    <row r="108" spans="1:14" ht="26.25" x14ac:dyDescent="0.25">
      <c r="A108" s="80" t="str">
        <f t="shared" si="32"/>
        <v>Popayán</v>
      </c>
      <c r="B108" s="81" t="str">
        <f t="shared" si="33"/>
        <v>Penal para Adolescentes con Función de Control de Garantías</v>
      </c>
      <c r="C108" s="81" t="s">
        <v>1564</v>
      </c>
      <c r="D108" s="82">
        <v>6</v>
      </c>
      <c r="E108" s="82">
        <v>192</v>
      </c>
      <c r="F108" s="82">
        <v>32</v>
      </c>
      <c r="G108" s="82">
        <v>175</v>
      </c>
      <c r="H108" s="82">
        <v>29.166666666666668</v>
      </c>
      <c r="I108" s="83">
        <v>4</v>
      </c>
      <c r="J108" s="84">
        <v>18.166666666666668</v>
      </c>
      <c r="K108" s="84">
        <v>13.833333333333332</v>
      </c>
      <c r="L108" s="84">
        <v>20</v>
      </c>
      <c r="M108" s="84">
        <v>9.1666666666666679</v>
      </c>
      <c r="N108" s="85">
        <f t="shared" si="29"/>
        <v>0.91145833333333337</v>
      </c>
    </row>
    <row r="109" spans="1:14" x14ac:dyDescent="0.25">
      <c r="A109" s="86" t="s">
        <v>1593</v>
      </c>
      <c r="B109" s="87"/>
      <c r="C109" s="87"/>
      <c r="D109" s="88"/>
      <c r="E109" s="88"/>
      <c r="F109" s="88">
        <v>28</v>
      </c>
      <c r="G109" s="88"/>
      <c r="H109" s="88">
        <v>27</v>
      </c>
      <c r="I109" s="89"/>
      <c r="J109" s="90">
        <v>16</v>
      </c>
      <c r="K109" s="90">
        <v>12</v>
      </c>
      <c r="L109" s="90">
        <v>18</v>
      </c>
      <c r="M109" s="90">
        <v>9</v>
      </c>
      <c r="N109" s="91"/>
    </row>
    <row r="110" spans="1:14" x14ac:dyDescent="0.25">
      <c r="A110" s="92" t="s">
        <v>156</v>
      </c>
      <c r="B110" s="93"/>
      <c r="C110" s="93"/>
      <c r="D110" s="95"/>
      <c r="E110" s="95">
        <v>501</v>
      </c>
      <c r="F110" s="95">
        <v>83.5</v>
      </c>
      <c r="G110" s="95">
        <v>484</v>
      </c>
      <c r="H110" s="95">
        <v>80.666666666666671</v>
      </c>
      <c r="I110" s="96">
        <v>14</v>
      </c>
      <c r="J110" s="97">
        <v>48</v>
      </c>
      <c r="K110" s="97">
        <v>35.5</v>
      </c>
      <c r="L110" s="97">
        <v>53.666666666666664</v>
      </c>
      <c r="M110" s="97">
        <v>27.000000000000004</v>
      </c>
      <c r="N110" s="98">
        <f t="shared" si="29"/>
        <v>0.96606786427145708</v>
      </c>
    </row>
    <row r="111" spans="1:14" ht="26.25" x14ac:dyDescent="0.25">
      <c r="A111" s="78" t="s">
        <v>393</v>
      </c>
      <c r="B111" s="79" t="s">
        <v>1505</v>
      </c>
      <c r="C111" s="81" t="s">
        <v>1565</v>
      </c>
      <c r="D111" s="82">
        <v>3</v>
      </c>
      <c r="E111" s="82">
        <v>28</v>
      </c>
      <c r="F111" s="82">
        <v>9.3333333333333339</v>
      </c>
      <c r="G111" s="82">
        <v>28</v>
      </c>
      <c r="H111" s="82">
        <v>9.3333333333333339</v>
      </c>
      <c r="I111" s="83">
        <v>0</v>
      </c>
      <c r="J111" s="84">
        <v>9.3333333333333339</v>
      </c>
      <c r="K111" s="84"/>
      <c r="L111" s="84">
        <v>9.3333333333333339</v>
      </c>
      <c r="M111" s="84"/>
      <c r="N111" s="85">
        <f t="shared" si="29"/>
        <v>1</v>
      </c>
    </row>
    <row r="112" spans="1:14" ht="26.25" x14ac:dyDescent="0.25">
      <c r="A112" s="80" t="str">
        <f>A111</f>
        <v>Quibdó</v>
      </c>
      <c r="B112" s="81" t="str">
        <f t="shared" ref="B112" si="34">B111</f>
        <v>Penal para Adolescentes con Función de Control de Garantías</v>
      </c>
      <c r="C112" s="81" t="s">
        <v>1566</v>
      </c>
      <c r="D112" s="82">
        <v>6</v>
      </c>
      <c r="E112" s="82">
        <v>49</v>
      </c>
      <c r="F112" s="82">
        <v>8.1666666666666661</v>
      </c>
      <c r="G112" s="82">
        <v>41</v>
      </c>
      <c r="H112" s="82">
        <v>6.833333333333333</v>
      </c>
      <c r="I112" s="83">
        <v>0</v>
      </c>
      <c r="J112" s="84">
        <v>8.1666666666666679</v>
      </c>
      <c r="K112" s="84"/>
      <c r="L112" s="84">
        <v>6.8333333333333339</v>
      </c>
      <c r="M112" s="84"/>
      <c r="N112" s="85">
        <f t="shared" si="29"/>
        <v>0.83673469387755106</v>
      </c>
    </row>
    <row r="113" spans="1:14" x14ac:dyDescent="0.25">
      <c r="A113" s="86" t="s">
        <v>1593</v>
      </c>
      <c r="B113" s="87"/>
      <c r="C113" s="87"/>
      <c r="D113" s="88"/>
      <c r="E113" s="88"/>
      <c r="F113" s="88">
        <v>9</v>
      </c>
      <c r="G113" s="88"/>
      <c r="H113" s="88">
        <v>8</v>
      </c>
      <c r="I113" s="89"/>
      <c r="J113" s="90">
        <v>9</v>
      </c>
      <c r="K113" s="90"/>
      <c r="L113" s="90">
        <v>8</v>
      </c>
      <c r="M113" s="90"/>
      <c r="N113" s="91"/>
    </row>
    <row r="114" spans="1:14" x14ac:dyDescent="0.25">
      <c r="A114" s="92" t="s">
        <v>397</v>
      </c>
      <c r="B114" s="93"/>
      <c r="C114" s="93"/>
      <c r="D114" s="95"/>
      <c r="E114" s="95">
        <v>77</v>
      </c>
      <c r="F114" s="95">
        <v>17.5</v>
      </c>
      <c r="G114" s="95">
        <v>69</v>
      </c>
      <c r="H114" s="95">
        <v>16.166666666666668</v>
      </c>
      <c r="I114" s="96">
        <v>0</v>
      </c>
      <c r="J114" s="97">
        <v>17.5</v>
      </c>
      <c r="K114" s="97"/>
      <c r="L114" s="97">
        <v>16.166666666666668</v>
      </c>
      <c r="M114" s="97"/>
      <c r="N114" s="98">
        <f t="shared" si="29"/>
        <v>0.89610389610389607</v>
      </c>
    </row>
    <row r="115" spans="1:14" ht="26.25" x14ac:dyDescent="0.25">
      <c r="A115" s="78" t="s">
        <v>157</v>
      </c>
      <c r="B115" s="79" t="s">
        <v>1505</v>
      </c>
      <c r="C115" s="81" t="s">
        <v>1567</v>
      </c>
      <c r="D115" s="82">
        <v>3</v>
      </c>
      <c r="E115" s="82">
        <v>49</v>
      </c>
      <c r="F115" s="82">
        <v>16.333333333333332</v>
      </c>
      <c r="G115" s="82">
        <v>38</v>
      </c>
      <c r="H115" s="82">
        <v>12.666666666666666</v>
      </c>
      <c r="I115" s="83">
        <v>5</v>
      </c>
      <c r="J115" s="84">
        <v>8.6666666666666661</v>
      </c>
      <c r="K115" s="84">
        <v>7.666666666666667</v>
      </c>
      <c r="L115" s="84">
        <v>8.9999999999999982</v>
      </c>
      <c r="M115" s="84">
        <v>3.666666666666667</v>
      </c>
      <c r="N115" s="85">
        <f t="shared" si="29"/>
        <v>0.77551020408163263</v>
      </c>
    </row>
    <row r="116" spans="1:14" ht="26.25" x14ac:dyDescent="0.25">
      <c r="A116" s="80" t="str">
        <f>A115</f>
        <v>Riohacha</v>
      </c>
      <c r="B116" s="81" t="str">
        <f t="shared" ref="B116" si="35">B115</f>
        <v>Penal para Adolescentes con Función de Control de Garantías</v>
      </c>
      <c r="C116" s="81" t="s">
        <v>1590</v>
      </c>
      <c r="D116" s="128" t="s">
        <v>204</v>
      </c>
      <c r="E116" s="128" t="s">
        <v>204</v>
      </c>
      <c r="F116" s="128" t="s">
        <v>204</v>
      </c>
      <c r="G116" s="128" t="s">
        <v>204</v>
      </c>
      <c r="H116" s="128" t="s">
        <v>204</v>
      </c>
      <c r="I116" s="128" t="s">
        <v>204</v>
      </c>
      <c r="J116" s="128" t="s">
        <v>204</v>
      </c>
      <c r="K116" s="128" t="s">
        <v>204</v>
      </c>
      <c r="L116" s="128" t="s">
        <v>204</v>
      </c>
      <c r="M116" s="128" t="s">
        <v>204</v>
      </c>
      <c r="N116" s="128" t="s">
        <v>204</v>
      </c>
    </row>
    <row r="117" spans="1:14" x14ac:dyDescent="0.25">
      <c r="A117" s="86" t="s">
        <v>1593</v>
      </c>
      <c r="B117" s="87"/>
      <c r="C117" s="87"/>
      <c r="D117" s="88"/>
      <c r="E117" s="88"/>
      <c r="F117" s="88">
        <v>16</v>
      </c>
      <c r="G117" s="88"/>
      <c r="H117" s="88">
        <v>13</v>
      </c>
      <c r="I117" s="89"/>
      <c r="J117" s="90">
        <v>9</v>
      </c>
      <c r="K117" s="90">
        <v>8</v>
      </c>
      <c r="L117" s="90">
        <v>9</v>
      </c>
      <c r="M117" s="90">
        <v>4</v>
      </c>
      <c r="N117" s="91"/>
    </row>
    <row r="118" spans="1:14" x14ac:dyDescent="0.25">
      <c r="A118" s="92" t="s">
        <v>160</v>
      </c>
      <c r="B118" s="93"/>
      <c r="C118" s="93"/>
      <c r="D118" s="95"/>
      <c r="E118" s="95">
        <v>49</v>
      </c>
      <c r="F118" s="95">
        <v>16.333333333333332</v>
      </c>
      <c r="G118" s="95">
        <v>38</v>
      </c>
      <c r="H118" s="95">
        <v>12.666666666666666</v>
      </c>
      <c r="I118" s="96">
        <v>5</v>
      </c>
      <c r="J118" s="97">
        <v>8.6666666666666661</v>
      </c>
      <c r="K118" s="97">
        <v>7.666666666666667</v>
      </c>
      <c r="L118" s="97">
        <v>8.9999999999999982</v>
      </c>
      <c r="M118" s="97">
        <v>3.666666666666667</v>
      </c>
      <c r="N118" s="98">
        <f t="shared" si="29"/>
        <v>0.77551020408163263</v>
      </c>
    </row>
    <row r="119" spans="1:14" ht="39" x14ac:dyDescent="0.25">
      <c r="A119" s="129" t="s">
        <v>400</v>
      </c>
      <c r="B119" s="130" t="s">
        <v>1505</v>
      </c>
      <c r="C119" s="167" t="s">
        <v>1586</v>
      </c>
      <c r="D119" s="128" t="s">
        <v>204</v>
      </c>
      <c r="E119" s="128" t="s">
        <v>204</v>
      </c>
      <c r="F119" s="128" t="s">
        <v>204</v>
      </c>
      <c r="G119" s="128" t="s">
        <v>204</v>
      </c>
      <c r="H119" s="128" t="s">
        <v>204</v>
      </c>
      <c r="I119" s="128" t="s">
        <v>204</v>
      </c>
      <c r="J119" s="128" t="s">
        <v>204</v>
      </c>
      <c r="K119" s="128" t="s">
        <v>204</v>
      </c>
      <c r="L119" s="128" t="s">
        <v>204</v>
      </c>
      <c r="M119" s="128" t="s">
        <v>204</v>
      </c>
      <c r="N119" s="128" t="s">
        <v>204</v>
      </c>
    </row>
    <row r="120" spans="1:14" x14ac:dyDescent="0.25">
      <c r="A120" s="86" t="s">
        <v>1593</v>
      </c>
      <c r="B120" s="87"/>
      <c r="C120" s="87"/>
      <c r="D120" s="88"/>
      <c r="E120" s="88"/>
      <c r="F120" s="88"/>
      <c r="G120" s="88"/>
      <c r="H120" s="88"/>
      <c r="I120" s="89"/>
      <c r="J120" s="90"/>
      <c r="K120" s="90"/>
      <c r="L120" s="90"/>
      <c r="M120" s="90"/>
      <c r="N120" s="91"/>
    </row>
    <row r="121" spans="1:14" x14ac:dyDescent="0.25">
      <c r="A121" s="92" t="s">
        <v>403</v>
      </c>
      <c r="B121" s="93"/>
      <c r="C121" s="93"/>
      <c r="D121" s="168"/>
      <c r="E121" s="168" t="s">
        <v>204</v>
      </c>
      <c r="F121" s="168" t="s">
        <v>204</v>
      </c>
      <c r="G121" s="168" t="s">
        <v>204</v>
      </c>
      <c r="H121" s="168" t="s">
        <v>204</v>
      </c>
      <c r="I121" s="168" t="s">
        <v>204</v>
      </c>
      <c r="J121" s="168" t="s">
        <v>204</v>
      </c>
      <c r="K121" s="168" t="s">
        <v>204</v>
      </c>
      <c r="L121" s="168" t="s">
        <v>204</v>
      </c>
      <c r="M121" s="168" t="s">
        <v>204</v>
      </c>
      <c r="N121" s="168" t="s">
        <v>204</v>
      </c>
    </row>
    <row r="122" spans="1:14" ht="26.25" x14ac:dyDescent="0.25">
      <c r="A122" s="78" t="s">
        <v>161</v>
      </c>
      <c r="B122" s="79" t="s">
        <v>1505</v>
      </c>
      <c r="C122" s="81" t="s">
        <v>1568</v>
      </c>
      <c r="D122" s="82">
        <v>6</v>
      </c>
      <c r="E122" s="82">
        <v>64</v>
      </c>
      <c r="F122" s="82">
        <v>10.666666666666666</v>
      </c>
      <c r="G122" s="82">
        <v>46</v>
      </c>
      <c r="H122" s="82">
        <v>7.666666666666667</v>
      </c>
      <c r="I122" s="83">
        <v>6</v>
      </c>
      <c r="J122" s="84">
        <v>2.1666666666666665</v>
      </c>
      <c r="K122" s="84">
        <v>8.5</v>
      </c>
      <c r="L122" s="84">
        <v>2.1666666666666665</v>
      </c>
      <c r="M122" s="84">
        <v>5.5</v>
      </c>
      <c r="N122" s="85">
        <f t="shared" si="29"/>
        <v>0.71875</v>
      </c>
    </row>
    <row r="123" spans="1:14" ht="26.25" x14ac:dyDescent="0.25">
      <c r="A123" s="80" t="str">
        <f>A122</f>
        <v>San Gil</v>
      </c>
      <c r="B123" s="81" t="str">
        <f t="shared" ref="B123" si="36">B122</f>
        <v>Penal para Adolescentes con Función de Control de Garantías</v>
      </c>
      <c r="C123" s="81" t="s">
        <v>1569</v>
      </c>
      <c r="D123" s="82">
        <v>6</v>
      </c>
      <c r="E123" s="82">
        <v>63</v>
      </c>
      <c r="F123" s="82">
        <v>10.5</v>
      </c>
      <c r="G123" s="82">
        <v>50</v>
      </c>
      <c r="H123" s="82">
        <v>8.3333333333333339</v>
      </c>
      <c r="I123" s="83">
        <v>3</v>
      </c>
      <c r="J123" s="84">
        <v>2.5</v>
      </c>
      <c r="K123" s="84">
        <v>8</v>
      </c>
      <c r="L123" s="84">
        <v>2.666666666666667</v>
      </c>
      <c r="M123" s="84">
        <v>5.666666666666667</v>
      </c>
      <c r="N123" s="85">
        <f t="shared" si="29"/>
        <v>0.79365079365079361</v>
      </c>
    </row>
    <row r="124" spans="1:14" x14ac:dyDescent="0.25">
      <c r="A124" s="86" t="s">
        <v>1593</v>
      </c>
      <c r="B124" s="87"/>
      <c r="C124" s="87"/>
      <c r="D124" s="88"/>
      <c r="E124" s="88"/>
      <c r="F124" s="88">
        <v>11</v>
      </c>
      <c r="G124" s="88"/>
      <c r="H124" s="88">
        <v>8</v>
      </c>
      <c r="I124" s="89"/>
      <c r="J124" s="90">
        <v>2</v>
      </c>
      <c r="K124" s="90">
        <v>8</v>
      </c>
      <c r="L124" s="90">
        <v>2</v>
      </c>
      <c r="M124" s="90">
        <v>6</v>
      </c>
      <c r="N124" s="91"/>
    </row>
    <row r="125" spans="1:14" x14ac:dyDescent="0.25">
      <c r="A125" s="92" t="s">
        <v>165</v>
      </c>
      <c r="B125" s="93"/>
      <c r="C125" s="93"/>
      <c r="D125" s="95"/>
      <c r="E125" s="95">
        <v>127</v>
      </c>
      <c r="F125" s="95">
        <v>21.166666666666664</v>
      </c>
      <c r="G125" s="95">
        <v>96</v>
      </c>
      <c r="H125" s="95">
        <v>16</v>
      </c>
      <c r="I125" s="96">
        <v>9</v>
      </c>
      <c r="J125" s="97">
        <v>4.6666666666666661</v>
      </c>
      <c r="K125" s="97">
        <v>16.5</v>
      </c>
      <c r="L125" s="97">
        <v>4.8333333333333339</v>
      </c>
      <c r="M125" s="97">
        <v>11.166666666666668</v>
      </c>
      <c r="N125" s="98">
        <f t="shared" si="29"/>
        <v>0.75590551181102361</v>
      </c>
    </row>
    <row r="126" spans="1:14" ht="39" x14ac:dyDescent="0.25">
      <c r="A126" s="78" t="s">
        <v>166</v>
      </c>
      <c r="B126" s="79" t="s">
        <v>1505</v>
      </c>
      <c r="C126" s="81" t="s">
        <v>1570</v>
      </c>
      <c r="D126" s="82">
        <v>6</v>
      </c>
      <c r="E126" s="82">
        <v>164</v>
      </c>
      <c r="F126" s="82">
        <v>27.333333333333332</v>
      </c>
      <c r="G126" s="82">
        <v>128</v>
      </c>
      <c r="H126" s="82">
        <v>21.333333333333332</v>
      </c>
      <c r="I126" s="83">
        <v>8</v>
      </c>
      <c r="J126" s="84">
        <v>6.8333333333333339</v>
      </c>
      <c r="K126" s="84">
        <v>20.5</v>
      </c>
      <c r="L126" s="84">
        <v>6.5000000000000009</v>
      </c>
      <c r="M126" s="84">
        <v>14.833333333333334</v>
      </c>
      <c r="N126" s="85">
        <f t="shared" si="29"/>
        <v>0.78048780487804881</v>
      </c>
    </row>
    <row r="127" spans="1:14" ht="39" x14ac:dyDescent="0.25">
      <c r="A127" s="80" t="str">
        <f t="shared" ref="A127:A128" si="37">A126</f>
        <v>Santa Marta</v>
      </c>
      <c r="B127" s="81" t="str">
        <f t="shared" ref="B127:B128" si="38">B126</f>
        <v>Penal para Adolescentes con Función de Control de Garantías</v>
      </c>
      <c r="C127" s="81" t="s">
        <v>1571</v>
      </c>
      <c r="D127" s="82">
        <v>6</v>
      </c>
      <c r="E127" s="82">
        <v>141</v>
      </c>
      <c r="F127" s="82">
        <v>23.5</v>
      </c>
      <c r="G127" s="82">
        <v>138</v>
      </c>
      <c r="H127" s="82">
        <v>23</v>
      </c>
      <c r="I127" s="83">
        <v>0</v>
      </c>
      <c r="J127" s="84">
        <v>4.1666666666666661</v>
      </c>
      <c r="K127" s="84">
        <v>19.333333333333336</v>
      </c>
      <c r="L127" s="84">
        <v>4.1666666666666661</v>
      </c>
      <c r="M127" s="84">
        <v>18.833333333333332</v>
      </c>
      <c r="N127" s="85">
        <f t="shared" si="29"/>
        <v>0.97872340425531912</v>
      </c>
    </row>
    <row r="128" spans="1:14" ht="39" x14ac:dyDescent="0.25">
      <c r="A128" s="80" t="str">
        <f t="shared" si="37"/>
        <v>Santa Marta</v>
      </c>
      <c r="B128" s="81" t="str">
        <f t="shared" si="38"/>
        <v>Penal para Adolescentes con Función de Control de Garantías</v>
      </c>
      <c r="C128" s="81" t="s">
        <v>1572</v>
      </c>
      <c r="D128" s="82">
        <v>6</v>
      </c>
      <c r="E128" s="82">
        <v>153</v>
      </c>
      <c r="F128" s="82">
        <v>25.5</v>
      </c>
      <c r="G128" s="82">
        <v>107</v>
      </c>
      <c r="H128" s="82">
        <v>17.833333333333332</v>
      </c>
      <c r="I128" s="83">
        <v>40</v>
      </c>
      <c r="J128" s="84">
        <v>5.666666666666667</v>
      </c>
      <c r="K128" s="84">
        <v>19.833333333333332</v>
      </c>
      <c r="L128" s="84">
        <v>5.166666666666667</v>
      </c>
      <c r="M128" s="84">
        <v>12.666666666666666</v>
      </c>
      <c r="N128" s="85">
        <f t="shared" si="29"/>
        <v>0.69934640522875813</v>
      </c>
    </row>
    <row r="129" spans="1:14" x14ac:dyDescent="0.25">
      <c r="A129" s="86" t="s">
        <v>1593</v>
      </c>
      <c r="B129" s="87"/>
      <c r="C129" s="87"/>
      <c r="D129" s="88"/>
      <c r="E129" s="88"/>
      <c r="F129" s="88">
        <v>25</v>
      </c>
      <c r="G129" s="88"/>
      <c r="H129" s="88">
        <v>21</v>
      </c>
      <c r="I129" s="89"/>
      <c r="J129" s="90">
        <v>6</v>
      </c>
      <c r="K129" s="90">
        <v>20</v>
      </c>
      <c r="L129" s="90">
        <v>5</v>
      </c>
      <c r="M129" s="90">
        <v>15</v>
      </c>
      <c r="N129" s="91"/>
    </row>
    <row r="130" spans="1:14" x14ac:dyDescent="0.25">
      <c r="A130" s="92" t="s">
        <v>170</v>
      </c>
      <c r="B130" s="93"/>
      <c r="C130" s="93"/>
      <c r="D130" s="95"/>
      <c r="E130" s="95">
        <v>458</v>
      </c>
      <c r="F130" s="95">
        <v>76.333333333333329</v>
      </c>
      <c r="G130" s="95">
        <v>373</v>
      </c>
      <c r="H130" s="95">
        <v>62.166666666666657</v>
      </c>
      <c r="I130" s="96">
        <v>48</v>
      </c>
      <c r="J130" s="97">
        <v>16.666666666666668</v>
      </c>
      <c r="K130" s="97">
        <v>59.666666666666671</v>
      </c>
      <c r="L130" s="97">
        <v>15.833333333333336</v>
      </c>
      <c r="M130" s="97">
        <v>46.333333333333329</v>
      </c>
      <c r="N130" s="98">
        <f t="shared" si="29"/>
        <v>0.81441048034934493</v>
      </c>
    </row>
    <row r="131" spans="1:14" ht="26.25" x14ac:dyDescent="0.25">
      <c r="A131" s="78" t="s">
        <v>418</v>
      </c>
      <c r="B131" s="79" t="s">
        <v>1505</v>
      </c>
      <c r="C131" s="81" t="s">
        <v>1573</v>
      </c>
      <c r="D131" s="82">
        <v>6</v>
      </c>
      <c r="E131" s="82">
        <v>61</v>
      </c>
      <c r="F131" s="82">
        <v>10.166666666666666</v>
      </c>
      <c r="G131" s="82">
        <v>51</v>
      </c>
      <c r="H131" s="82">
        <v>8.5</v>
      </c>
      <c r="I131" s="83">
        <v>4</v>
      </c>
      <c r="J131" s="84">
        <v>2.8333333333333335</v>
      </c>
      <c r="K131" s="84">
        <v>7.333333333333333</v>
      </c>
      <c r="L131" s="84">
        <v>2.8333333333333335</v>
      </c>
      <c r="M131" s="84">
        <v>5.666666666666667</v>
      </c>
      <c r="N131" s="85">
        <f t="shared" si="29"/>
        <v>0.83606557377049184</v>
      </c>
    </row>
    <row r="132" spans="1:14" ht="26.25" x14ac:dyDescent="0.25">
      <c r="A132" s="80" t="str">
        <f>A131</f>
        <v>Santa Rosa de Viterbo</v>
      </c>
      <c r="B132" s="81" t="str">
        <f t="shared" ref="B132" si="39">B131</f>
        <v>Penal para Adolescentes con Función de Control de Garantías</v>
      </c>
      <c r="C132" s="81" t="s">
        <v>1574</v>
      </c>
      <c r="D132" s="82">
        <v>6</v>
      </c>
      <c r="E132" s="82">
        <v>61</v>
      </c>
      <c r="F132" s="82">
        <v>10.166666666666666</v>
      </c>
      <c r="G132" s="82">
        <v>49</v>
      </c>
      <c r="H132" s="82">
        <v>8.1666666666666661</v>
      </c>
      <c r="I132" s="83">
        <v>3</v>
      </c>
      <c r="J132" s="84">
        <v>3.3333333333333335</v>
      </c>
      <c r="K132" s="84">
        <v>6.833333333333333</v>
      </c>
      <c r="L132" s="84">
        <v>3.3333333333333335</v>
      </c>
      <c r="M132" s="84">
        <v>4.833333333333333</v>
      </c>
      <c r="N132" s="85">
        <f t="shared" si="29"/>
        <v>0.80327868852459017</v>
      </c>
    </row>
    <row r="133" spans="1:14" x14ac:dyDescent="0.25">
      <c r="A133" s="86" t="s">
        <v>1593</v>
      </c>
      <c r="B133" s="87"/>
      <c r="C133" s="87"/>
      <c r="D133" s="88"/>
      <c r="E133" s="88"/>
      <c r="F133" s="88">
        <v>10</v>
      </c>
      <c r="G133" s="88"/>
      <c r="H133" s="88">
        <v>8</v>
      </c>
      <c r="I133" s="89"/>
      <c r="J133" s="90">
        <v>3</v>
      </c>
      <c r="K133" s="90">
        <v>7</v>
      </c>
      <c r="L133" s="90">
        <v>3</v>
      </c>
      <c r="M133" s="90">
        <v>5</v>
      </c>
      <c r="N133" s="91"/>
    </row>
    <row r="134" spans="1:14" x14ac:dyDescent="0.25">
      <c r="A134" s="92" t="s">
        <v>422</v>
      </c>
      <c r="B134" s="93"/>
      <c r="C134" s="93"/>
      <c r="D134" s="95"/>
      <c r="E134" s="95">
        <v>122</v>
      </c>
      <c r="F134" s="95">
        <v>20.333333333333332</v>
      </c>
      <c r="G134" s="95">
        <v>100</v>
      </c>
      <c r="H134" s="95">
        <v>16.666666666666664</v>
      </c>
      <c r="I134" s="96">
        <v>7</v>
      </c>
      <c r="J134" s="97">
        <v>6.166666666666667</v>
      </c>
      <c r="K134" s="97">
        <v>14.166666666666666</v>
      </c>
      <c r="L134" s="97">
        <v>6.166666666666667</v>
      </c>
      <c r="M134" s="97">
        <v>10.5</v>
      </c>
      <c r="N134" s="98">
        <f t="shared" si="29"/>
        <v>0.81967213114754101</v>
      </c>
    </row>
    <row r="135" spans="1:14" ht="26.25" x14ac:dyDescent="0.25">
      <c r="A135" s="78" t="s">
        <v>171</v>
      </c>
      <c r="B135" s="79" t="s">
        <v>1505</v>
      </c>
      <c r="C135" s="81" t="s">
        <v>1575</v>
      </c>
      <c r="D135" s="82">
        <v>6</v>
      </c>
      <c r="E135" s="82">
        <v>111</v>
      </c>
      <c r="F135" s="82">
        <v>18.5</v>
      </c>
      <c r="G135" s="82">
        <v>100</v>
      </c>
      <c r="H135" s="82">
        <v>16.666666666666668</v>
      </c>
      <c r="I135" s="83">
        <v>5</v>
      </c>
      <c r="J135" s="84">
        <v>5.666666666666667</v>
      </c>
      <c r="K135" s="84">
        <v>12.833333333333334</v>
      </c>
      <c r="L135" s="84">
        <v>5.166666666666667</v>
      </c>
      <c r="M135" s="84">
        <v>11.500000000000002</v>
      </c>
      <c r="N135" s="85">
        <f t="shared" si="29"/>
        <v>0.90090090090090091</v>
      </c>
    </row>
    <row r="136" spans="1:14" ht="26.25" x14ac:dyDescent="0.25">
      <c r="A136" s="80" t="str">
        <f t="shared" ref="A136:A137" si="40">A135</f>
        <v>Sincelejo</v>
      </c>
      <c r="B136" s="81" t="str">
        <f t="shared" ref="B136:B137" si="41">B135</f>
        <v>Penal para Adolescentes con Función de Control de Garantías</v>
      </c>
      <c r="C136" s="81" t="s">
        <v>1576</v>
      </c>
      <c r="D136" s="82">
        <v>6</v>
      </c>
      <c r="E136" s="82">
        <v>128</v>
      </c>
      <c r="F136" s="82">
        <v>21.333333333333332</v>
      </c>
      <c r="G136" s="82">
        <v>112</v>
      </c>
      <c r="H136" s="82">
        <v>18.666666666666668</v>
      </c>
      <c r="I136" s="83">
        <v>8</v>
      </c>
      <c r="J136" s="84">
        <v>9.1666666666666679</v>
      </c>
      <c r="K136" s="84">
        <v>12.166666666666666</v>
      </c>
      <c r="L136" s="84">
        <v>8.8333333333333339</v>
      </c>
      <c r="M136" s="84">
        <v>9.8333333333333321</v>
      </c>
      <c r="N136" s="85">
        <f t="shared" si="29"/>
        <v>0.875</v>
      </c>
    </row>
    <row r="137" spans="1:14" ht="26.25" x14ac:dyDescent="0.25">
      <c r="A137" s="80" t="str">
        <f t="shared" si="40"/>
        <v>Sincelejo</v>
      </c>
      <c r="B137" s="81" t="str">
        <f t="shared" si="41"/>
        <v>Penal para Adolescentes con Función de Control de Garantías</v>
      </c>
      <c r="C137" s="81" t="s">
        <v>1589</v>
      </c>
      <c r="D137" s="128" t="s">
        <v>204</v>
      </c>
      <c r="E137" s="128" t="s">
        <v>204</v>
      </c>
      <c r="F137" s="128" t="s">
        <v>204</v>
      </c>
      <c r="G137" s="128" t="s">
        <v>204</v>
      </c>
      <c r="H137" s="128" t="s">
        <v>204</v>
      </c>
      <c r="I137" s="128" t="s">
        <v>204</v>
      </c>
      <c r="J137" s="128" t="s">
        <v>204</v>
      </c>
      <c r="K137" s="128" t="s">
        <v>204</v>
      </c>
      <c r="L137" s="128" t="s">
        <v>204</v>
      </c>
      <c r="M137" s="128" t="s">
        <v>204</v>
      </c>
      <c r="N137" s="128" t="s">
        <v>204</v>
      </c>
    </row>
    <row r="138" spans="1:14" x14ac:dyDescent="0.25">
      <c r="A138" s="86" t="s">
        <v>1593</v>
      </c>
      <c r="B138" s="87"/>
      <c r="C138" s="87"/>
      <c r="D138" s="88"/>
      <c r="E138" s="88"/>
      <c r="F138" s="88">
        <v>20</v>
      </c>
      <c r="G138" s="88"/>
      <c r="H138" s="88">
        <v>18</v>
      </c>
      <c r="I138" s="89"/>
      <c r="J138" s="90">
        <v>7</v>
      </c>
      <c r="K138" s="90">
        <v>13</v>
      </c>
      <c r="L138" s="90">
        <v>7</v>
      </c>
      <c r="M138" s="90">
        <v>11</v>
      </c>
      <c r="N138" s="91"/>
    </row>
    <row r="139" spans="1:14" x14ac:dyDescent="0.25">
      <c r="A139" s="92" t="s">
        <v>174</v>
      </c>
      <c r="B139" s="93"/>
      <c r="C139" s="93"/>
      <c r="D139" s="95"/>
      <c r="E139" s="95">
        <v>239</v>
      </c>
      <c r="F139" s="95">
        <v>39.833333333333329</v>
      </c>
      <c r="G139" s="95">
        <v>212</v>
      </c>
      <c r="H139" s="95">
        <v>35.333333333333336</v>
      </c>
      <c r="I139" s="96">
        <v>13</v>
      </c>
      <c r="J139" s="97">
        <v>14.833333333333336</v>
      </c>
      <c r="K139" s="97">
        <v>25</v>
      </c>
      <c r="L139" s="97">
        <v>14</v>
      </c>
      <c r="M139" s="97">
        <v>21.333333333333336</v>
      </c>
      <c r="N139" s="98">
        <f t="shared" si="29"/>
        <v>0.88702928870292885</v>
      </c>
    </row>
    <row r="140" spans="1:14" ht="26.25" x14ac:dyDescent="0.25">
      <c r="A140" s="78" t="s">
        <v>175</v>
      </c>
      <c r="B140" s="79" t="s">
        <v>1505</v>
      </c>
      <c r="C140" s="81" t="s">
        <v>1577</v>
      </c>
      <c r="D140" s="82">
        <v>6</v>
      </c>
      <c r="E140" s="82">
        <v>73</v>
      </c>
      <c r="F140" s="82">
        <v>12.166666666666666</v>
      </c>
      <c r="G140" s="82">
        <v>67</v>
      </c>
      <c r="H140" s="82">
        <v>11.166666666666666</v>
      </c>
      <c r="I140" s="83">
        <v>5</v>
      </c>
      <c r="J140" s="84">
        <v>3.3333333333333335</v>
      </c>
      <c r="K140" s="84">
        <v>8.8333333333333339</v>
      </c>
      <c r="L140" s="84">
        <v>3.5</v>
      </c>
      <c r="M140" s="84">
        <v>7.666666666666667</v>
      </c>
      <c r="N140" s="85">
        <f t="shared" si="29"/>
        <v>0.9178082191780822</v>
      </c>
    </row>
    <row r="141" spans="1:14" ht="26.25" x14ac:dyDescent="0.25">
      <c r="A141" s="80" t="str">
        <f t="shared" ref="A141:A142" si="42">A140</f>
        <v>Tunja</v>
      </c>
      <c r="B141" s="81" t="str">
        <f t="shared" ref="B141:B142" si="43">B140</f>
        <v>Penal para Adolescentes con Función de Control de Garantías</v>
      </c>
      <c r="C141" s="81" t="s">
        <v>1578</v>
      </c>
      <c r="D141" s="82">
        <v>6</v>
      </c>
      <c r="E141" s="82">
        <v>76</v>
      </c>
      <c r="F141" s="82">
        <v>12.666666666666666</v>
      </c>
      <c r="G141" s="82">
        <v>71</v>
      </c>
      <c r="H141" s="82">
        <v>11.833333333333334</v>
      </c>
      <c r="I141" s="83">
        <v>4</v>
      </c>
      <c r="J141" s="84">
        <v>4.1666666666666661</v>
      </c>
      <c r="K141" s="84">
        <v>8.4999999999999982</v>
      </c>
      <c r="L141" s="84">
        <v>4.1666666666666661</v>
      </c>
      <c r="M141" s="84">
        <v>7.666666666666667</v>
      </c>
      <c r="N141" s="85">
        <f t="shared" si="29"/>
        <v>0.93421052631578949</v>
      </c>
    </row>
    <row r="142" spans="1:14" ht="26.25" x14ac:dyDescent="0.25">
      <c r="A142" s="80" t="str">
        <f t="shared" si="42"/>
        <v>Tunja</v>
      </c>
      <c r="B142" s="81" t="str">
        <f t="shared" si="43"/>
        <v>Penal para Adolescentes con Función de Control de Garantías</v>
      </c>
      <c r="C142" s="81" t="s">
        <v>1579</v>
      </c>
      <c r="D142" s="82">
        <v>5.3</v>
      </c>
      <c r="E142" s="82">
        <v>65</v>
      </c>
      <c r="F142" s="82">
        <v>12.264150943396228</v>
      </c>
      <c r="G142" s="82">
        <v>68</v>
      </c>
      <c r="H142" s="82">
        <v>12.830188679245284</v>
      </c>
      <c r="I142" s="83">
        <v>1</v>
      </c>
      <c r="J142" s="84">
        <v>4.9056603773584913</v>
      </c>
      <c r="K142" s="84">
        <v>7.3584905660377364</v>
      </c>
      <c r="L142" s="84">
        <v>5.0943396226415096</v>
      </c>
      <c r="M142" s="84">
        <v>7.7358490566037741</v>
      </c>
      <c r="N142" s="85">
        <f t="shared" si="29"/>
        <v>1.0461538461538462</v>
      </c>
    </row>
    <row r="143" spans="1:14" x14ac:dyDescent="0.25">
      <c r="A143" s="86" t="s">
        <v>1593</v>
      </c>
      <c r="B143" s="87"/>
      <c r="C143" s="87"/>
      <c r="D143" s="88"/>
      <c r="E143" s="88"/>
      <c r="F143" s="88">
        <v>12</v>
      </c>
      <c r="G143" s="88"/>
      <c r="H143" s="88">
        <v>12</v>
      </c>
      <c r="I143" s="89"/>
      <c r="J143" s="90">
        <v>4</v>
      </c>
      <c r="K143" s="90">
        <v>8</v>
      </c>
      <c r="L143" s="90">
        <v>4</v>
      </c>
      <c r="M143" s="90">
        <v>8</v>
      </c>
      <c r="N143" s="91"/>
    </row>
    <row r="144" spans="1:14" x14ac:dyDescent="0.25">
      <c r="A144" s="92" t="s">
        <v>180</v>
      </c>
      <c r="B144" s="93"/>
      <c r="C144" s="93"/>
      <c r="D144" s="95"/>
      <c r="E144" s="95">
        <v>214</v>
      </c>
      <c r="F144" s="95">
        <v>37.09748427672956</v>
      </c>
      <c r="G144" s="95">
        <v>206</v>
      </c>
      <c r="H144" s="95">
        <v>35.830188679245282</v>
      </c>
      <c r="I144" s="96">
        <v>10</v>
      </c>
      <c r="J144" s="97">
        <v>12.40566037735849</v>
      </c>
      <c r="K144" s="97">
        <v>24.691823899371069</v>
      </c>
      <c r="L144" s="97">
        <v>12.761006289308176</v>
      </c>
      <c r="M144" s="97">
        <v>23.069182389937108</v>
      </c>
      <c r="N144" s="98">
        <f t="shared" si="29"/>
        <v>0.96261682242990654</v>
      </c>
    </row>
    <row r="145" spans="1:14" ht="39" x14ac:dyDescent="0.25">
      <c r="A145" s="78" t="s">
        <v>181</v>
      </c>
      <c r="B145" s="79" t="s">
        <v>1505</v>
      </c>
      <c r="C145" s="81" t="s">
        <v>1580</v>
      </c>
      <c r="D145" s="82">
        <v>6</v>
      </c>
      <c r="E145" s="82">
        <v>243</v>
      </c>
      <c r="F145" s="82">
        <v>40.5</v>
      </c>
      <c r="G145" s="82">
        <v>231</v>
      </c>
      <c r="H145" s="82">
        <v>38.5</v>
      </c>
      <c r="I145" s="83">
        <v>1</v>
      </c>
      <c r="J145" s="84">
        <v>9.8333333333333339</v>
      </c>
      <c r="K145" s="84">
        <v>30.666666666666668</v>
      </c>
      <c r="L145" s="84">
        <v>9.6666666666666679</v>
      </c>
      <c r="M145" s="84">
        <v>28.833333333333336</v>
      </c>
      <c r="N145" s="85">
        <f t="shared" si="29"/>
        <v>0.95061728395061729</v>
      </c>
    </row>
    <row r="146" spans="1:14" ht="39" x14ac:dyDescent="0.25">
      <c r="A146" s="80" t="str">
        <f t="shared" ref="A146:A147" si="44">A145</f>
        <v>Valledupar</v>
      </c>
      <c r="B146" s="81" t="str">
        <f t="shared" ref="B146:B147" si="45">B145</f>
        <v>Penal para Adolescentes con Función de Control de Garantías</v>
      </c>
      <c r="C146" s="81" t="s">
        <v>1581</v>
      </c>
      <c r="D146" s="82">
        <v>6</v>
      </c>
      <c r="E146" s="82">
        <v>254</v>
      </c>
      <c r="F146" s="82">
        <v>42.333333333333336</v>
      </c>
      <c r="G146" s="82">
        <v>198</v>
      </c>
      <c r="H146" s="82">
        <v>33</v>
      </c>
      <c r="I146" s="83">
        <v>18</v>
      </c>
      <c r="J146" s="84">
        <v>11.833333333333336</v>
      </c>
      <c r="K146" s="84">
        <v>30.500000000000004</v>
      </c>
      <c r="L146" s="84">
        <v>8.3333333333333339</v>
      </c>
      <c r="M146" s="84">
        <v>24.666666666666668</v>
      </c>
      <c r="N146" s="85">
        <f t="shared" si="29"/>
        <v>0.77952755905511806</v>
      </c>
    </row>
    <row r="147" spans="1:14" ht="39" x14ac:dyDescent="0.25">
      <c r="A147" s="80" t="str">
        <f t="shared" si="44"/>
        <v>Valledupar</v>
      </c>
      <c r="B147" s="81" t="str">
        <f t="shared" si="45"/>
        <v>Penal para Adolescentes con Función de Control de Garantías</v>
      </c>
      <c r="C147" s="81" t="s">
        <v>1582</v>
      </c>
      <c r="D147" s="82">
        <v>6</v>
      </c>
      <c r="E147" s="82">
        <v>199</v>
      </c>
      <c r="F147" s="82">
        <v>33.166666666666664</v>
      </c>
      <c r="G147" s="82">
        <v>189</v>
      </c>
      <c r="H147" s="82">
        <v>31.5</v>
      </c>
      <c r="I147" s="83">
        <v>0</v>
      </c>
      <c r="J147" s="84">
        <v>7.3333333333333339</v>
      </c>
      <c r="K147" s="84">
        <v>25.833333333333332</v>
      </c>
      <c r="L147" s="84">
        <v>6.666666666666667</v>
      </c>
      <c r="M147" s="84">
        <v>24.833333333333332</v>
      </c>
      <c r="N147" s="85">
        <f t="shared" si="29"/>
        <v>0.94974874371859297</v>
      </c>
    </row>
    <row r="148" spans="1:14" x14ac:dyDescent="0.25">
      <c r="A148" s="86" t="s">
        <v>1593</v>
      </c>
      <c r="B148" s="87"/>
      <c r="C148" s="87"/>
      <c r="D148" s="88"/>
      <c r="E148" s="88"/>
      <c r="F148" s="88">
        <v>39</v>
      </c>
      <c r="G148" s="88"/>
      <c r="H148" s="88">
        <v>34</v>
      </c>
      <c r="I148" s="89"/>
      <c r="J148" s="90">
        <v>10</v>
      </c>
      <c r="K148" s="90">
        <v>29</v>
      </c>
      <c r="L148" s="90">
        <v>8</v>
      </c>
      <c r="M148" s="90">
        <v>26</v>
      </c>
      <c r="N148" s="91"/>
    </row>
    <row r="149" spans="1:14" x14ac:dyDescent="0.25">
      <c r="A149" s="92" t="s">
        <v>185</v>
      </c>
      <c r="B149" s="93"/>
      <c r="C149" s="93"/>
      <c r="D149" s="95"/>
      <c r="E149" s="95">
        <v>696</v>
      </c>
      <c r="F149" s="95">
        <v>116</v>
      </c>
      <c r="G149" s="95">
        <v>618</v>
      </c>
      <c r="H149" s="95">
        <v>103</v>
      </c>
      <c r="I149" s="96">
        <v>19</v>
      </c>
      <c r="J149" s="97">
        <v>29.000000000000007</v>
      </c>
      <c r="K149" s="97">
        <v>87</v>
      </c>
      <c r="L149" s="97">
        <v>24.666666666666668</v>
      </c>
      <c r="M149" s="97">
        <v>78.333333333333329</v>
      </c>
      <c r="N149" s="98">
        <f t="shared" si="29"/>
        <v>0.88793103448275867</v>
      </c>
    </row>
    <row r="150" spans="1:14" ht="39" x14ac:dyDescent="0.25">
      <c r="A150" s="78" t="s">
        <v>186</v>
      </c>
      <c r="B150" s="79" t="s">
        <v>1505</v>
      </c>
      <c r="C150" s="81" t="s">
        <v>1583</v>
      </c>
      <c r="D150" s="82">
        <v>6</v>
      </c>
      <c r="E150" s="82">
        <v>168</v>
      </c>
      <c r="F150" s="82">
        <v>28</v>
      </c>
      <c r="G150" s="82">
        <v>154</v>
      </c>
      <c r="H150" s="82">
        <v>25.666666666666668</v>
      </c>
      <c r="I150" s="83">
        <v>13</v>
      </c>
      <c r="J150" s="84">
        <v>13.000000000000002</v>
      </c>
      <c r="K150" s="84">
        <v>15</v>
      </c>
      <c r="L150" s="84">
        <v>12.333333333333334</v>
      </c>
      <c r="M150" s="84">
        <v>13.333333333333332</v>
      </c>
      <c r="N150" s="85">
        <f t="shared" si="29"/>
        <v>0.91666666666666663</v>
      </c>
    </row>
    <row r="151" spans="1:14" ht="39" x14ac:dyDescent="0.25">
      <c r="A151" s="80" t="str">
        <f>A150</f>
        <v>Villavicencio</v>
      </c>
      <c r="B151" s="81" t="str">
        <f t="shared" ref="B151" si="46">B150</f>
        <v>Penal para Adolescentes con Función de Control de Garantías</v>
      </c>
      <c r="C151" s="81" t="s">
        <v>1584</v>
      </c>
      <c r="D151" s="82">
        <v>6</v>
      </c>
      <c r="E151" s="82">
        <v>239</v>
      </c>
      <c r="F151" s="82">
        <v>39.833333333333336</v>
      </c>
      <c r="G151" s="82">
        <v>205</v>
      </c>
      <c r="H151" s="82">
        <v>34.166666666666664</v>
      </c>
      <c r="I151" s="83">
        <v>10</v>
      </c>
      <c r="J151" s="84">
        <v>17</v>
      </c>
      <c r="K151" s="84">
        <v>22.833333333333332</v>
      </c>
      <c r="L151" s="84">
        <v>17</v>
      </c>
      <c r="M151" s="84">
        <v>17.166666666666664</v>
      </c>
      <c r="N151" s="85">
        <f t="shared" si="29"/>
        <v>0.85774058577405854</v>
      </c>
    </row>
    <row r="152" spans="1:14" x14ac:dyDescent="0.25">
      <c r="A152" s="86" t="s">
        <v>1593</v>
      </c>
      <c r="B152" s="87"/>
      <c r="C152" s="87"/>
      <c r="D152" s="88"/>
      <c r="E152" s="88"/>
      <c r="F152" s="88">
        <v>34</v>
      </c>
      <c r="G152" s="88"/>
      <c r="H152" s="88">
        <v>30</v>
      </c>
      <c r="I152" s="89"/>
      <c r="J152" s="90">
        <v>15</v>
      </c>
      <c r="K152" s="90">
        <v>19</v>
      </c>
      <c r="L152" s="90">
        <v>15</v>
      </c>
      <c r="M152" s="90">
        <v>15</v>
      </c>
      <c r="N152" s="91"/>
    </row>
    <row r="153" spans="1:14" x14ac:dyDescent="0.25">
      <c r="A153" s="92" t="s">
        <v>190</v>
      </c>
      <c r="B153" s="93"/>
      <c r="C153" s="93"/>
      <c r="D153" s="95"/>
      <c r="E153" s="95">
        <v>407</v>
      </c>
      <c r="F153" s="95">
        <v>67.833333333333343</v>
      </c>
      <c r="G153" s="95">
        <v>359</v>
      </c>
      <c r="H153" s="95">
        <v>59.833333333333329</v>
      </c>
      <c r="I153" s="96">
        <v>23</v>
      </c>
      <c r="J153" s="97">
        <v>30</v>
      </c>
      <c r="K153" s="97">
        <v>37.833333333333329</v>
      </c>
      <c r="L153" s="97">
        <v>29.333333333333336</v>
      </c>
      <c r="M153" s="97">
        <v>30.499999999999996</v>
      </c>
      <c r="N153" s="98">
        <f t="shared" si="29"/>
        <v>0.88206388206388209</v>
      </c>
    </row>
    <row r="154" spans="1:14" ht="26.25" x14ac:dyDescent="0.25">
      <c r="A154" s="78" t="s">
        <v>441</v>
      </c>
      <c r="B154" s="79" t="s">
        <v>1587</v>
      </c>
      <c r="C154" s="81" t="s">
        <v>1588</v>
      </c>
      <c r="D154" s="128" t="s">
        <v>204</v>
      </c>
      <c r="E154" s="128" t="s">
        <v>204</v>
      </c>
      <c r="F154" s="128" t="s">
        <v>204</v>
      </c>
      <c r="G154" s="128" t="s">
        <v>204</v>
      </c>
      <c r="H154" s="128" t="s">
        <v>204</v>
      </c>
      <c r="I154" s="128" t="s">
        <v>204</v>
      </c>
      <c r="J154" s="128" t="s">
        <v>204</v>
      </c>
      <c r="K154" s="128" t="s">
        <v>204</v>
      </c>
      <c r="L154" s="128" t="s">
        <v>204</v>
      </c>
      <c r="M154" s="128" t="s">
        <v>204</v>
      </c>
      <c r="N154" s="128" t="s">
        <v>204</v>
      </c>
    </row>
    <row r="155" spans="1:14" ht="26.25" x14ac:dyDescent="0.25">
      <c r="A155" s="78" t="s">
        <v>441</v>
      </c>
      <c r="B155" s="79" t="s">
        <v>1505</v>
      </c>
      <c r="C155" s="81" t="s">
        <v>1585</v>
      </c>
      <c r="D155" s="82">
        <v>3</v>
      </c>
      <c r="E155" s="82">
        <v>75</v>
      </c>
      <c r="F155" s="82">
        <v>25</v>
      </c>
      <c r="G155" s="82">
        <v>71</v>
      </c>
      <c r="H155" s="82">
        <v>23.666666666666668</v>
      </c>
      <c r="I155" s="83">
        <v>0</v>
      </c>
      <c r="J155" s="84">
        <v>6</v>
      </c>
      <c r="K155" s="84">
        <v>19</v>
      </c>
      <c r="L155" s="84">
        <v>6</v>
      </c>
      <c r="M155" s="84">
        <v>17.666666666666668</v>
      </c>
      <c r="N155" s="85">
        <f t="shared" si="29"/>
        <v>0.94666666666666666</v>
      </c>
    </row>
    <row r="156" spans="1:14" x14ac:dyDescent="0.25">
      <c r="A156" s="86" t="s">
        <v>1593</v>
      </c>
      <c r="B156" s="87"/>
      <c r="C156" s="87"/>
      <c r="D156" s="88"/>
      <c r="E156" s="88"/>
      <c r="F156" s="88">
        <v>25</v>
      </c>
      <c r="G156" s="88"/>
      <c r="H156" s="88">
        <v>24</v>
      </c>
      <c r="I156" s="89"/>
      <c r="J156" s="90">
        <v>6</v>
      </c>
      <c r="K156" s="90">
        <v>19</v>
      </c>
      <c r="L156" s="90">
        <v>6</v>
      </c>
      <c r="M156" s="90">
        <v>18</v>
      </c>
      <c r="N156" s="91"/>
    </row>
    <row r="157" spans="1:14" x14ac:dyDescent="0.25">
      <c r="A157" s="92" t="s">
        <v>445</v>
      </c>
      <c r="B157" s="94"/>
      <c r="C157" s="94"/>
      <c r="D157" s="95"/>
      <c r="E157" s="95">
        <v>75</v>
      </c>
      <c r="F157" s="95">
        <v>25</v>
      </c>
      <c r="G157" s="95">
        <v>71</v>
      </c>
      <c r="H157" s="95">
        <v>23.666666666666668</v>
      </c>
      <c r="I157" s="96">
        <v>0</v>
      </c>
      <c r="J157" s="97">
        <v>6</v>
      </c>
      <c r="K157" s="97">
        <v>19</v>
      </c>
      <c r="L157" s="97">
        <v>6</v>
      </c>
      <c r="M157" s="97">
        <v>17.666666666666668</v>
      </c>
      <c r="N157" s="98">
        <f t="shared" si="29"/>
        <v>0.94666666666666666</v>
      </c>
    </row>
    <row r="158" spans="1:14" x14ac:dyDescent="0.25">
      <c r="A158" s="113" t="s">
        <v>191</v>
      </c>
      <c r="B158" s="114"/>
      <c r="C158" s="114"/>
      <c r="D158" s="115"/>
      <c r="E158" s="115">
        <v>19774</v>
      </c>
      <c r="F158" s="115">
        <v>3390.2000483792926</v>
      </c>
      <c r="G158" s="115">
        <v>18039</v>
      </c>
      <c r="H158" s="115">
        <v>3091.2404450895015</v>
      </c>
      <c r="I158" s="116">
        <v>664</v>
      </c>
      <c r="J158" s="115">
        <v>1958.7389937106927</v>
      </c>
      <c r="K158" s="115">
        <v>1431.4610546686015</v>
      </c>
      <c r="L158" s="115">
        <v>1940.7610062893084</v>
      </c>
      <c r="M158" s="115">
        <v>1150.4794388001931</v>
      </c>
      <c r="N158" s="117">
        <f t="shared" si="29"/>
        <v>0.9122585212905836</v>
      </c>
    </row>
    <row r="159" spans="1:14" x14ac:dyDescent="0.25">
      <c r="A159" s="113" t="s">
        <v>1595</v>
      </c>
      <c r="B159" s="114"/>
      <c r="C159" s="114"/>
      <c r="D159" s="115"/>
      <c r="E159" s="115"/>
      <c r="F159" s="115"/>
      <c r="G159" s="115"/>
      <c r="H159" s="115"/>
      <c r="I159" s="116"/>
      <c r="J159" s="115">
        <f>+AVERAGE(J156,J152,J148,J143,J138,J133,J129,J124,J120,J117,J113,J109,J104,J99,J92,J87,J82,J74,J69,J64,J59,J54,J46,J42,J37,J27,J22,J17)</f>
        <v>19.148148148148149</v>
      </c>
      <c r="K159" s="115">
        <f t="shared" ref="K159:M159" si="47">+AVERAGE(K156,K152,K148,K143,K138,K133,K129,K124,K120,K117,K113,K109,K104,K99,K92,K87,K82,K74,K69,K64,K59,K54,K46,K42,K37,K27,K22,K17)</f>
        <v>18.46153846153846</v>
      </c>
      <c r="L159" s="115">
        <f t="shared" si="47"/>
        <v>18.962962962962962</v>
      </c>
      <c r="M159" s="115">
        <f t="shared" si="47"/>
        <v>14.846153846153847</v>
      </c>
    </row>
  </sheetData>
  <mergeCells count="8">
    <mergeCell ref="L13:M13"/>
    <mergeCell ref="J13:K13"/>
    <mergeCell ref="A2:C2"/>
    <mergeCell ref="A3:C3"/>
    <mergeCell ref="D3:G3"/>
    <mergeCell ref="A4:C4"/>
    <mergeCell ref="A12:N12"/>
    <mergeCell ref="D4:H4"/>
  </mergeCells>
  <pageMargins left="0.70866141732283472" right="0.70866141732283472" top="0.74803149606299213" bottom="0.74803149606299213" header="0.31496062992125984" footer="0.31496062992125984"/>
  <pageSetup paperSize="123" scale="61" fitToHeight="0" orientation="landscape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9.28515625" customWidth="1"/>
    <col min="2" max="2" width="18.42578125" style="55" customWidth="1"/>
    <col min="3" max="3" width="28.85546875" style="55" customWidth="1"/>
    <col min="4" max="4" width="8.42578125" customWidth="1"/>
    <col min="5" max="5" width="9.140625" customWidth="1"/>
    <col min="7" max="7" width="8.85546875" customWidth="1"/>
    <col min="9" max="9" width="11" customWidth="1"/>
    <col min="10" max="10" width="9.7109375" customWidth="1"/>
    <col min="12" max="12" width="9.85546875" customWidth="1"/>
    <col min="13" max="13" width="12" customWidth="1"/>
  </cols>
  <sheetData>
    <row r="1" spans="1:14" x14ac:dyDescent="0.25">
      <c r="A1" s="1"/>
      <c r="B1" s="2"/>
      <c r="C1" s="3"/>
      <c r="D1" s="4"/>
    </row>
    <row r="2" spans="1:14" x14ac:dyDescent="0.25">
      <c r="A2" s="1"/>
      <c r="B2" s="2"/>
      <c r="C2" s="3"/>
      <c r="F2" s="5" t="s">
        <v>0</v>
      </c>
    </row>
    <row r="3" spans="1:14" ht="33" customHeight="1" x14ac:dyDescent="0.25">
      <c r="A3" s="1"/>
      <c r="B3" s="2"/>
      <c r="C3" s="3"/>
      <c r="F3" s="6" t="s">
        <v>1</v>
      </c>
    </row>
    <row r="4" spans="1:14" x14ac:dyDescent="0.25">
      <c r="A4" s="1"/>
      <c r="B4" s="2"/>
      <c r="C4" s="3"/>
      <c r="D4" s="4"/>
    </row>
    <row r="5" spans="1:14" x14ac:dyDescent="0.25">
      <c r="A5" s="8" t="s">
        <v>7</v>
      </c>
      <c r="B5" s="2"/>
      <c r="C5" s="3"/>
      <c r="D5" s="4"/>
    </row>
    <row r="6" spans="1:14" x14ac:dyDescent="0.25">
      <c r="A6" s="9" t="s">
        <v>2</v>
      </c>
      <c r="B6" s="2"/>
      <c r="C6" s="3"/>
      <c r="D6" s="4"/>
    </row>
    <row r="7" spans="1:14" ht="15.75" x14ac:dyDescent="0.25">
      <c r="A7" s="9" t="s">
        <v>207</v>
      </c>
      <c r="B7" s="2"/>
      <c r="C7" s="3"/>
      <c r="D7" s="4"/>
    </row>
    <row r="8" spans="1:14" ht="15.75" x14ac:dyDescent="0.25">
      <c r="A8" s="9" t="s">
        <v>4</v>
      </c>
      <c r="B8" s="2"/>
      <c r="C8" s="3"/>
      <c r="D8" s="4"/>
    </row>
    <row r="9" spans="1:14" x14ac:dyDescent="0.25">
      <c r="A9" s="9" t="s">
        <v>5</v>
      </c>
      <c r="B9" s="10"/>
      <c r="C9" s="11"/>
      <c r="D9" s="12"/>
    </row>
    <row r="10" spans="1:14" x14ac:dyDescent="0.25">
      <c r="A10" s="171" t="s">
        <v>1594</v>
      </c>
      <c r="B10" s="10"/>
      <c r="C10" s="11"/>
      <c r="D10" s="12"/>
    </row>
    <row r="11" spans="1:14" x14ac:dyDescent="0.25">
      <c r="A11" s="171"/>
      <c r="B11" s="10"/>
      <c r="C11" s="11"/>
      <c r="D11" s="12"/>
    </row>
    <row r="12" spans="1:14" ht="60" customHeight="1" x14ac:dyDescent="0.25">
      <c r="A12" s="177" t="s">
        <v>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</row>
    <row r="13" spans="1:14" ht="30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75" t="s">
        <v>215</v>
      </c>
      <c r="K13" s="176"/>
      <c r="L13" s="175" t="s">
        <v>216</v>
      </c>
      <c r="M13" s="176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213</v>
      </c>
      <c r="F14" s="134" t="s">
        <v>197</v>
      </c>
      <c r="G14" s="134" t="s">
        <v>214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36" t="s">
        <v>193</v>
      </c>
      <c r="N14" s="137" t="s">
        <v>194</v>
      </c>
    </row>
    <row r="15" spans="1:14" ht="26.25" x14ac:dyDescent="0.25">
      <c r="A15" s="78" t="s">
        <v>28</v>
      </c>
      <c r="B15" s="79" t="s">
        <v>1596</v>
      </c>
      <c r="C15" s="81" t="s">
        <v>209</v>
      </c>
      <c r="D15" s="82">
        <v>6</v>
      </c>
      <c r="E15" s="82">
        <v>83</v>
      </c>
      <c r="F15" s="82">
        <v>13.833333333333334</v>
      </c>
      <c r="G15" s="82">
        <v>58</v>
      </c>
      <c r="H15" s="82">
        <v>9.6666666666666661</v>
      </c>
      <c r="I15" s="83">
        <v>118</v>
      </c>
      <c r="J15" s="84">
        <v>8.6666666666666679</v>
      </c>
      <c r="K15" s="84">
        <v>5.1666666666666661</v>
      </c>
      <c r="L15" s="84">
        <v>5.833333333333333</v>
      </c>
      <c r="M15" s="84">
        <v>3.8333333333333335</v>
      </c>
      <c r="N15" s="85">
        <f>+G15/E15</f>
        <v>0.6987951807228916</v>
      </c>
    </row>
    <row r="16" spans="1:14" ht="26.25" x14ac:dyDescent="0.25">
      <c r="A16" s="80" t="s">
        <v>28</v>
      </c>
      <c r="B16" s="81" t="s">
        <v>1596</v>
      </c>
      <c r="C16" s="81" t="s">
        <v>210</v>
      </c>
      <c r="D16" s="82">
        <v>6</v>
      </c>
      <c r="E16" s="82">
        <v>88</v>
      </c>
      <c r="F16" s="82">
        <v>14.666666666666666</v>
      </c>
      <c r="G16" s="82">
        <v>44</v>
      </c>
      <c r="H16" s="82">
        <v>7.333333333333333</v>
      </c>
      <c r="I16" s="83">
        <v>94</v>
      </c>
      <c r="J16" s="84">
        <v>9.3333333333333339</v>
      </c>
      <c r="K16" s="84">
        <v>5.333333333333333</v>
      </c>
      <c r="L16" s="84">
        <v>4</v>
      </c>
      <c r="M16" s="84">
        <v>3.3333333333333339</v>
      </c>
      <c r="N16" s="85">
        <f t="shared" ref="N16:N20" si="0">+G16/E16</f>
        <v>0.5</v>
      </c>
    </row>
    <row r="17" spans="1:14" ht="26.25" x14ac:dyDescent="0.25">
      <c r="A17" s="80" t="s">
        <v>28</v>
      </c>
      <c r="B17" s="81" t="s">
        <v>1596</v>
      </c>
      <c r="C17" s="81" t="s">
        <v>211</v>
      </c>
      <c r="D17" s="82">
        <v>6</v>
      </c>
      <c r="E17" s="82">
        <v>94</v>
      </c>
      <c r="F17" s="82">
        <v>15.666666666666666</v>
      </c>
      <c r="G17" s="82">
        <v>54</v>
      </c>
      <c r="H17" s="82">
        <v>9</v>
      </c>
      <c r="I17" s="83">
        <v>83</v>
      </c>
      <c r="J17" s="84">
        <v>10.000000000000002</v>
      </c>
      <c r="K17" s="84">
        <v>5.6666666666666661</v>
      </c>
      <c r="L17" s="84">
        <v>4.833333333333333</v>
      </c>
      <c r="M17" s="84">
        <v>4.166666666666667</v>
      </c>
      <c r="N17" s="85">
        <f t="shared" si="0"/>
        <v>0.57446808510638303</v>
      </c>
    </row>
    <row r="18" spans="1:14" x14ac:dyDescent="0.25">
      <c r="A18" s="86" t="s">
        <v>1593</v>
      </c>
      <c r="B18" s="87"/>
      <c r="C18" s="87"/>
      <c r="D18" s="88"/>
      <c r="E18" s="88"/>
      <c r="F18" s="88">
        <v>15</v>
      </c>
      <c r="G18" s="88"/>
      <c r="H18" s="88">
        <v>9</v>
      </c>
      <c r="I18" s="89"/>
      <c r="J18" s="90">
        <v>9</v>
      </c>
      <c r="K18" s="90">
        <v>5</v>
      </c>
      <c r="L18" s="90">
        <v>5</v>
      </c>
      <c r="M18" s="90">
        <v>4</v>
      </c>
      <c r="N18" s="91"/>
    </row>
    <row r="19" spans="1:14" x14ac:dyDescent="0.25">
      <c r="A19" s="92" t="s">
        <v>55</v>
      </c>
      <c r="B19" s="94"/>
      <c r="C19" s="94"/>
      <c r="D19" s="95"/>
      <c r="E19" s="95">
        <v>265</v>
      </c>
      <c r="F19" s="95">
        <v>44.166666666666664</v>
      </c>
      <c r="G19" s="95">
        <v>156</v>
      </c>
      <c r="H19" s="95">
        <v>26</v>
      </c>
      <c r="I19" s="96">
        <v>295</v>
      </c>
      <c r="J19" s="97">
        <v>28</v>
      </c>
      <c r="K19" s="97">
        <v>16.166666666666664</v>
      </c>
      <c r="L19" s="97">
        <v>14.666666666666664</v>
      </c>
      <c r="M19" s="97">
        <v>11.333333333333336</v>
      </c>
      <c r="N19" s="98">
        <f t="shared" si="0"/>
        <v>0.58867924528301885</v>
      </c>
    </row>
    <row r="20" spans="1:14" x14ac:dyDescent="0.25">
      <c r="A20" s="113" t="s">
        <v>191</v>
      </c>
      <c r="B20" s="114"/>
      <c r="C20" s="114"/>
      <c r="D20" s="115"/>
      <c r="E20" s="115">
        <v>265</v>
      </c>
      <c r="F20" s="115">
        <v>44.166666666666664</v>
      </c>
      <c r="G20" s="115">
        <v>156</v>
      </c>
      <c r="H20" s="115">
        <v>26</v>
      </c>
      <c r="I20" s="116">
        <v>295</v>
      </c>
      <c r="J20" s="115">
        <v>28</v>
      </c>
      <c r="K20" s="115">
        <v>16.166666666666664</v>
      </c>
      <c r="L20" s="115">
        <v>14.666666666666664</v>
      </c>
      <c r="M20" s="115">
        <v>11.333333333333336</v>
      </c>
      <c r="N20" s="117">
        <f t="shared" si="0"/>
        <v>0.58867924528301885</v>
      </c>
    </row>
  </sheetData>
  <mergeCells count="3">
    <mergeCell ref="A12:N12"/>
    <mergeCell ref="L13:M13"/>
    <mergeCell ref="J13:K13"/>
  </mergeCells>
  <pageMargins left="0.70866141732283472" right="0.70866141732283472" top="0.74803149606299213" bottom="0.74803149606299213" header="0.31496062992125984" footer="0.31496062992125984"/>
  <pageSetup paperSize="123" scale="72" fitToHeight="0" orientation="landscape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showGridLines="0" tabSelected="1" workbookViewId="0">
      <selection activeCell="B200" sqref="B200"/>
    </sheetView>
  </sheetViews>
  <sheetFormatPr baseColWidth="10" defaultRowHeight="15" x14ac:dyDescent="0.25"/>
  <cols>
    <col min="2" max="2" width="20.42578125" bestFit="1" customWidth="1"/>
    <col min="3" max="3" width="51" style="55" customWidth="1"/>
    <col min="4" max="4" width="9.28515625" customWidth="1"/>
    <col min="10" max="10" width="11.85546875" customWidth="1"/>
    <col min="11" max="11" width="9.85546875" customWidth="1"/>
  </cols>
  <sheetData>
    <row r="2" spans="1:13" x14ac:dyDescent="0.25">
      <c r="A2" s="1"/>
      <c r="B2" s="2"/>
      <c r="C2" s="3"/>
      <c r="D2" s="4"/>
    </row>
    <row r="3" spans="1:13" x14ac:dyDescent="0.25">
      <c r="A3" s="1"/>
      <c r="B3" s="2"/>
      <c r="C3" s="3"/>
      <c r="D3" s="5" t="s">
        <v>0</v>
      </c>
    </row>
    <row r="4" spans="1:13" x14ac:dyDescent="0.25">
      <c r="A4" s="1"/>
      <c r="B4" s="2"/>
      <c r="C4" s="3"/>
      <c r="D4" s="6" t="s">
        <v>1</v>
      </c>
    </row>
    <row r="5" spans="1:13" x14ac:dyDescent="0.25">
      <c r="A5" s="7"/>
      <c r="B5" s="2"/>
      <c r="C5" s="3"/>
      <c r="D5" s="4"/>
    </row>
    <row r="6" spans="1:13" x14ac:dyDescent="0.25">
      <c r="A6" s="8" t="s">
        <v>7</v>
      </c>
      <c r="B6" s="2"/>
      <c r="C6" s="3"/>
      <c r="D6" s="4"/>
    </row>
    <row r="7" spans="1:13" x14ac:dyDescent="0.25">
      <c r="A7" s="9" t="s">
        <v>2</v>
      </c>
      <c r="B7" s="2"/>
      <c r="C7" s="3"/>
      <c r="D7" s="4"/>
    </row>
    <row r="8" spans="1:13" ht="15.75" x14ac:dyDescent="0.25">
      <c r="A8" s="9" t="s">
        <v>217</v>
      </c>
      <c r="B8" s="2"/>
      <c r="C8" s="3"/>
      <c r="D8" s="4"/>
    </row>
    <row r="9" spans="1:13" ht="15.75" x14ac:dyDescent="0.25">
      <c r="A9" s="9" t="s">
        <v>4</v>
      </c>
      <c r="B9" s="2"/>
      <c r="C9" s="3"/>
      <c r="D9" s="4"/>
    </row>
    <row r="10" spans="1:13" x14ac:dyDescent="0.25">
      <c r="A10" s="9" t="s">
        <v>5</v>
      </c>
      <c r="B10" s="10"/>
      <c r="C10" s="11"/>
      <c r="D10" s="12"/>
    </row>
    <row r="11" spans="1:13" x14ac:dyDescent="0.25">
      <c r="A11" s="171" t="s">
        <v>1594</v>
      </c>
      <c r="B11" s="10"/>
      <c r="C11" s="11"/>
      <c r="D11" s="12"/>
    </row>
    <row r="12" spans="1:13" x14ac:dyDescent="0.25">
      <c r="A12" s="9"/>
      <c r="B12" s="10"/>
      <c r="C12" s="11"/>
      <c r="D12" s="12"/>
    </row>
    <row r="13" spans="1:13" ht="57.75" customHeight="1" x14ac:dyDescent="0.25">
      <c r="A13" s="177" t="s">
        <v>6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60"/>
    </row>
    <row r="14" spans="1:13" ht="60" x14ac:dyDescent="0.25">
      <c r="A14" s="131"/>
      <c r="B14" s="131"/>
      <c r="C14" s="132"/>
      <c r="D14" s="131"/>
      <c r="E14" s="131"/>
      <c r="F14" s="131"/>
      <c r="G14" s="131"/>
      <c r="H14" s="131"/>
      <c r="I14" s="131"/>
      <c r="J14" s="172" t="s">
        <v>197</v>
      </c>
      <c r="K14" s="172" t="s">
        <v>202</v>
      </c>
      <c r="L14" s="131"/>
    </row>
    <row r="15" spans="1:13" ht="48" x14ac:dyDescent="0.25">
      <c r="A15" s="133" t="s">
        <v>8</v>
      </c>
      <c r="B15" s="133" t="s">
        <v>9</v>
      </c>
      <c r="C15" s="133" t="s">
        <v>10</v>
      </c>
      <c r="D15" s="134" t="s">
        <v>212</v>
      </c>
      <c r="E15" s="134" t="s">
        <v>220</v>
      </c>
      <c r="F15" s="134" t="s">
        <v>197</v>
      </c>
      <c r="G15" s="134" t="s">
        <v>198</v>
      </c>
      <c r="H15" s="134" t="s">
        <v>202</v>
      </c>
      <c r="I15" s="135" t="s">
        <v>200</v>
      </c>
      <c r="J15" s="136" t="s">
        <v>192</v>
      </c>
      <c r="K15" s="136" t="s">
        <v>192</v>
      </c>
      <c r="L15" s="134" t="s">
        <v>194</v>
      </c>
    </row>
    <row r="16" spans="1:13" ht="30" x14ac:dyDescent="0.25">
      <c r="A16" s="13" t="s">
        <v>28</v>
      </c>
      <c r="B16" s="28" t="s">
        <v>218</v>
      </c>
      <c r="C16" s="40" t="s">
        <v>219</v>
      </c>
      <c r="D16" s="14">
        <v>6</v>
      </c>
      <c r="E16" s="14">
        <v>33</v>
      </c>
      <c r="F16" s="14">
        <v>5.5</v>
      </c>
      <c r="G16" s="14">
        <v>28</v>
      </c>
      <c r="H16" s="14">
        <v>4.666666666666667</v>
      </c>
      <c r="I16" s="14">
        <v>43</v>
      </c>
      <c r="J16" s="16">
        <v>5.5000000000000009</v>
      </c>
      <c r="K16" s="16">
        <v>4.666666666666667</v>
      </c>
      <c r="L16" s="17">
        <f>+G16/E16</f>
        <v>0.84848484848484851</v>
      </c>
    </row>
    <row r="17" spans="1:12" x14ac:dyDescent="0.25">
      <c r="A17" s="50" t="s">
        <v>1593</v>
      </c>
      <c r="B17" s="50"/>
      <c r="C17" s="56"/>
      <c r="D17" s="51"/>
      <c r="E17" s="51"/>
      <c r="F17" s="51">
        <v>6</v>
      </c>
      <c r="G17" s="51"/>
      <c r="H17" s="51">
        <v>5</v>
      </c>
      <c r="I17" s="51"/>
      <c r="J17" s="53">
        <v>6</v>
      </c>
      <c r="K17" s="53">
        <v>5</v>
      </c>
      <c r="L17" s="54"/>
    </row>
    <row r="18" spans="1:12" x14ac:dyDescent="0.25">
      <c r="A18" s="18" t="s">
        <v>55</v>
      </c>
      <c r="B18" s="18"/>
      <c r="C18" s="58"/>
      <c r="D18" s="19"/>
      <c r="E18" s="19">
        <v>33</v>
      </c>
      <c r="F18" s="19">
        <v>5.5</v>
      </c>
      <c r="G18" s="19">
        <v>28</v>
      </c>
      <c r="H18" s="19">
        <v>4.666666666666667</v>
      </c>
      <c r="I18" s="19">
        <v>43</v>
      </c>
      <c r="J18" s="21">
        <v>5.5000000000000009</v>
      </c>
      <c r="K18" s="21">
        <v>4.666666666666667</v>
      </c>
      <c r="L18" s="23">
        <f t="shared" ref="L18:L19" si="0">+G18/E18</f>
        <v>0.84848484848484851</v>
      </c>
    </row>
    <row r="19" spans="1:12" x14ac:dyDescent="0.25">
      <c r="A19" s="24" t="s">
        <v>191</v>
      </c>
      <c r="B19" s="24"/>
      <c r="C19" s="59"/>
      <c r="D19" s="25"/>
      <c r="E19" s="25">
        <v>33</v>
      </c>
      <c r="F19" s="25">
        <v>5.5</v>
      </c>
      <c r="G19" s="25">
        <v>28</v>
      </c>
      <c r="H19" s="25">
        <v>4.666666666666667</v>
      </c>
      <c r="I19" s="25">
        <v>43</v>
      </c>
      <c r="J19" s="25">
        <v>5.5000000000000009</v>
      </c>
      <c r="K19" s="25">
        <v>4.666666666666667</v>
      </c>
      <c r="L19" s="27">
        <f t="shared" si="0"/>
        <v>0.84848484848484851</v>
      </c>
    </row>
  </sheetData>
  <mergeCells count="1">
    <mergeCell ref="A13:L13"/>
  </mergeCells>
  <pageMargins left="0.7" right="0.7" top="0.75" bottom="0.75" header="0.3" footer="0.3"/>
  <pageSetup paperSize="123" scale="64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showGridLines="0" tabSelected="1" workbookViewId="0">
      <pane xSplit="3" ySplit="14" topLeftCell="D15" activePane="bottomRight" state="frozen"/>
      <selection activeCell="B200" sqref="B200"/>
      <selection pane="topRight" activeCell="B200" sqref="B200"/>
      <selection pane="bottomLeft" activeCell="B200" sqref="B200"/>
      <selection pane="bottomRight" activeCell="B200" sqref="B200"/>
    </sheetView>
  </sheetViews>
  <sheetFormatPr baseColWidth="10" defaultRowHeight="15" x14ac:dyDescent="0.25"/>
  <cols>
    <col min="2" max="2" width="17.7109375" style="55" customWidth="1"/>
    <col min="3" max="3" width="67.28515625" style="55" customWidth="1"/>
    <col min="10" max="10" width="12.7109375" customWidth="1"/>
  </cols>
  <sheetData>
    <row r="2" spans="1:14" x14ac:dyDescent="0.25">
      <c r="A2" s="1"/>
      <c r="B2" s="2"/>
      <c r="C2" s="3"/>
      <c r="D2" s="4"/>
    </row>
    <row r="3" spans="1:14" x14ac:dyDescent="0.25">
      <c r="A3" s="1"/>
      <c r="B3" s="2"/>
      <c r="C3" s="3"/>
      <c r="D3" s="5" t="s">
        <v>0</v>
      </c>
    </row>
    <row r="4" spans="1:14" x14ac:dyDescent="0.25">
      <c r="A4" s="1"/>
      <c r="B4" s="2"/>
      <c r="C4" s="3"/>
      <c r="D4" s="6" t="s">
        <v>1</v>
      </c>
    </row>
    <row r="5" spans="1:14" x14ac:dyDescent="0.25">
      <c r="A5" s="8" t="s">
        <v>7</v>
      </c>
      <c r="B5" s="2"/>
      <c r="C5" s="3"/>
      <c r="D5" s="4"/>
    </row>
    <row r="6" spans="1:14" x14ac:dyDescent="0.25">
      <c r="A6" s="9" t="s">
        <v>2</v>
      </c>
      <c r="B6" s="2"/>
      <c r="C6" s="3"/>
      <c r="D6" s="4"/>
    </row>
    <row r="7" spans="1:14" ht="15.75" x14ac:dyDescent="0.25">
      <c r="A7" s="9" t="s">
        <v>221</v>
      </c>
      <c r="B7" s="2"/>
      <c r="C7" s="3"/>
      <c r="D7" s="4"/>
    </row>
    <row r="8" spans="1:14" ht="15.75" x14ac:dyDescent="0.25">
      <c r="A8" s="9" t="s">
        <v>4</v>
      </c>
      <c r="B8" s="2"/>
      <c r="C8" s="3"/>
      <c r="D8" s="4"/>
    </row>
    <row r="9" spans="1:14" x14ac:dyDescent="0.25">
      <c r="A9" s="9" t="s">
        <v>5</v>
      </c>
      <c r="B9" s="10"/>
      <c r="C9" s="11"/>
      <c r="D9" s="12"/>
    </row>
    <row r="10" spans="1:14" x14ac:dyDescent="0.25">
      <c r="A10" s="171" t="s">
        <v>1594</v>
      </c>
      <c r="B10" s="10"/>
      <c r="C10" s="11"/>
      <c r="D10" s="12"/>
    </row>
    <row r="11" spans="1:14" x14ac:dyDescent="0.25">
      <c r="A11" s="9"/>
      <c r="B11" s="10"/>
      <c r="C11" s="11"/>
      <c r="D11" s="12"/>
    </row>
    <row r="12" spans="1:14" ht="44.25" customHeight="1" x14ac:dyDescent="0.25">
      <c r="A12" s="177" t="s">
        <v>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60"/>
      <c r="N12" s="60"/>
    </row>
    <row r="13" spans="1:14" ht="48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72" t="s">
        <v>197</v>
      </c>
      <c r="K13" s="172" t="s">
        <v>199</v>
      </c>
      <c r="L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213</v>
      </c>
      <c r="F14" s="134" t="s">
        <v>197</v>
      </c>
      <c r="G14" s="134" t="s">
        <v>231</v>
      </c>
      <c r="H14" s="134" t="s">
        <v>199</v>
      </c>
      <c r="I14" s="135" t="s">
        <v>200</v>
      </c>
      <c r="J14" s="136" t="s">
        <v>192</v>
      </c>
      <c r="K14" s="173" t="s">
        <v>192</v>
      </c>
      <c r="L14" s="134" t="s">
        <v>194</v>
      </c>
    </row>
    <row r="15" spans="1:14" ht="31.5" customHeight="1" x14ac:dyDescent="0.25">
      <c r="A15" s="13" t="s">
        <v>24</v>
      </c>
      <c r="B15" s="61" t="s">
        <v>222</v>
      </c>
      <c r="C15" s="40" t="s">
        <v>223</v>
      </c>
      <c r="D15" s="14">
        <v>6</v>
      </c>
      <c r="E15" s="14">
        <v>2</v>
      </c>
      <c r="F15" s="14">
        <v>0.33333333333333331</v>
      </c>
      <c r="G15" s="14">
        <v>7</v>
      </c>
      <c r="H15" s="14">
        <v>1.1666666666666667</v>
      </c>
      <c r="I15" s="15">
        <v>16</v>
      </c>
      <c r="J15" s="16">
        <v>0.33333333333333331</v>
      </c>
      <c r="K15" s="16">
        <v>1.1666666666666667</v>
      </c>
      <c r="L15" s="17">
        <f>+G15/E15</f>
        <v>3.5</v>
      </c>
    </row>
    <row r="16" spans="1:14" ht="31.5" customHeight="1" x14ac:dyDescent="0.25">
      <c r="A16" s="28" t="s">
        <v>24</v>
      </c>
      <c r="B16" s="40" t="s">
        <v>222</v>
      </c>
      <c r="C16" s="40" t="s">
        <v>224</v>
      </c>
      <c r="D16" s="14">
        <v>6</v>
      </c>
      <c r="E16" s="14">
        <v>1</v>
      </c>
      <c r="F16" s="14">
        <v>0.16666666666666666</v>
      </c>
      <c r="G16" s="14">
        <v>6</v>
      </c>
      <c r="H16" s="14">
        <v>1</v>
      </c>
      <c r="I16" s="15">
        <v>8</v>
      </c>
      <c r="J16" s="16">
        <v>0.16666666666666666</v>
      </c>
      <c r="K16" s="16">
        <v>1</v>
      </c>
      <c r="L16" s="17">
        <f t="shared" ref="L16:L31" si="0">+G16/E16</f>
        <v>6</v>
      </c>
    </row>
    <row r="17" spans="1:12" ht="31.5" customHeight="1" x14ac:dyDescent="0.25">
      <c r="A17" s="28" t="s">
        <v>24</v>
      </c>
      <c r="B17" s="40" t="s">
        <v>222</v>
      </c>
      <c r="C17" s="40" t="s">
        <v>225</v>
      </c>
      <c r="D17" s="14">
        <v>6</v>
      </c>
      <c r="E17" s="14">
        <v>4</v>
      </c>
      <c r="F17" s="14">
        <v>0.66666666666666663</v>
      </c>
      <c r="G17" s="14">
        <v>5</v>
      </c>
      <c r="H17" s="14">
        <v>0.83333333333333337</v>
      </c>
      <c r="I17" s="15">
        <v>41</v>
      </c>
      <c r="J17" s="16">
        <v>0.66666666666666663</v>
      </c>
      <c r="K17" s="16">
        <v>0.83333333333333337</v>
      </c>
      <c r="L17" s="17">
        <f t="shared" si="0"/>
        <v>1.25</v>
      </c>
    </row>
    <row r="18" spans="1:12" x14ac:dyDescent="0.25">
      <c r="A18" s="50" t="s">
        <v>1593</v>
      </c>
      <c r="B18" s="56"/>
      <c r="C18" s="56"/>
      <c r="D18" s="51"/>
      <c r="E18" s="51"/>
      <c r="F18" s="51">
        <v>0</v>
      </c>
      <c r="G18" s="51"/>
      <c r="H18" s="51">
        <v>1</v>
      </c>
      <c r="I18" s="52"/>
      <c r="J18" s="53">
        <v>0</v>
      </c>
      <c r="K18" s="53">
        <v>1</v>
      </c>
      <c r="L18" s="54"/>
    </row>
    <row r="19" spans="1:12" x14ac:dyDescent="0.25">
      <c r="A19" s="18" t="s">
        <v>27</v>
      </c>
      <c r="B19" s="58"/>
      <c r="C19" s="57"/>
      <c r="D19" s="19"/>
      <c r="E19" s="19">
        <v>7</v>
      </c>
      <c r="F19" s="19">
        <v>1.1666666666666665</v>
      </c>
      <c r="G19" s="19">
        <v>18</v>
      </c>
      <c r="H19" s="19">
        <v>3.0000000000000004</v>
      </c>
      <c r="I19" s="20">
        <v>65</v>
      </c>
      <c r="J19" s="21">
        <v>1.1666666666666665</v>
      </c>
      <c r="K19" s="21">
        <v>3.0000000000000004</v>
      </c>
      <c r="L19" s="23">
        <f t="shared" si="0"/>
        <v>2.5714285714285716</v>
      </c>
    </row>
    <row r="20" spans="1:12" ht="32.25" customHeight="1" x14ac:dyDescent="0.25">
      <c r="A20" s="13" t="s">
        <v>28</v>
      </c>
      <c r="B20" s="61" t="s">
        <v>222</v>
      </c>
      <c r="C20" s="40" t="s">
        <v>226</v>
      </c>
      <c r="D20" s="14">
        <v>6</v>
      </c>
      <c r="E20" s="14">
        <v>30</v>
      </c>
      <c r="F20" s="14">
        <v>5</v>
      </c>
      <c r="G20" s="14">
        <v>30</v>
      </c>
      <c r="H20" s="14">
        <v>5</v>
      </c>
      <c r="I20" s="15">
        <v>28</v>
      </c>
      <c r="J20" s="16">
        <v>5</v>
      </c>
      <c r="K20" s="16">
        <v>5</v>
      </c>
      <c r="L20" s="17">
        <f t="shared" si="0"/>
        <v>1</v>
      </c>
    </row>
    <row r="21" spans="1:12" ht="32.25" customHeight="1" x14ac:dyDescent="0.25">
      <c r="A21" s="28" t="s">
        <v>28</v>
      </c>
      <c r="B21" s="40" t="s">
        <v>222</v>
      </c>
      <c r="C21" s="40" t="s">
        <v>227</v>
      </c>
      <c r="D21" s="14">
        <v>6</v>
      </c>
      <c r="E21" s="14">
        <v>281</v>
      </c>
      <c r="F21" s="14">
        <v>46.833333333333336</v>
      </c>
      <c r="G21" s="14">
        <v>215</v>
      </c>
      <c r="H21" s="14">
        <v>35.833333333333336</v>
      </c>
      <c r="I21" s="15">
        <v>114</v>
      </c>
      <c r="J21" s="16">
        <v>46.833333333333336</v>
      </c>
      <c r="K21" s="16">
        <v>35.833333333333336</v>
      </c>
      <c r="L21" s="17">
        <f t="shared" si="0"/>
        <v>0.76512455516014233</v>
      </c>
    </row>
    <row r="22" spans="1:12" ht="32.25" customHeight="1" x14ac:dyDescent="0.25">
      <c r="A22" s="28" t="s">
        <v>28</v>
      </c>
      <c r="B22" s="40" t="s">
        <v>222</v>
      </c>
      <c r="C22" s="40"/>
      <c r="D22" s="14">
        <v>6</v>
      </c>
      <c r="E22" s="14">
        <v>36</v>
      </c>
      <c r="F22" s="14">
        <v>6</v>
      </c>
      <c r="G22" s="14">
        <v>46</v>
      </c>
      <c r="H22" s="14">
        <v>7.666666666666667</v>
      </c>
      <c r="I22" s="15">
        <v>21</v>
      </c>
      <c r="J22" s="16">
        <v>6</v>
      </c>
      <c r="K22" s="16">
        <v>7.666666666666667</v>
      </c>
      <c r="L22" s="17">
        <f t="shared" si="0"/>
        <v>1.2777777777777777</v>
      </c>
    </row>
    <row r="23" spans="1:12" ht="32.25" customHeight="1" x14ac:dyDescent="0.25">
      <c r="A23" s="28" t="s">
        <v>28</v>
      </c>
      <c r="B23" s="40" t="s">
        <v>222</v>
      </c>
      <c r="C23" s="40" t="s">
        <v>228</v>
      </c>
      <c r="D23" s="14">
        <v>6</v>
      </c>
      <c r="E23" s="14">
        <v>13</v>
      </c>
      <c r="F23" s="14">
        <v>2.1666666666666665</v>
      </c>
      <c r="G23" s="14">
        <v>16</v>
      </c>
      <c r="H23" s="14">
        <v>2.6666666666666665</v>
      </c>
      <c r="I23" s="15">
        <v>39</v>
      </c>
      <c r="J23" s="16">
        <v>2.1666666666666665</v>
      </c>
      <c r="K23" s="16">
        <v>2.6666666666666665</v>
      </c>
      <c r="L23" s="17">
        <f t="shared" si="0"/>
        <v>1.2307692307692308</v>
      </c>
    </row>
    <row r="24" spans="1:12" x14ac:dyDescent="0.25">
      <c r="A24" s="50" t="s">
        <v>1593</v>
      </c>
      <c r="B24" s="56"/>
      <c r="C24" s="56"/>
      <c r="D24" s="51"/>
      <c r="E24" s="51"/>
      <c r="F24" s="51">
        <v>15</v>
      </c>
      <c r="G24" s="51"/>
      <c r="H24" s="51">
        <v>13</v>
      </c>
      <c r="I24" s="52"/>
      <c r="J24" s="53">
        <v>15</v>
      </c>
      <c r="K24" s="53">
        <v>13</v>
      </c>
      <c r="L24" s="54"/>
    </row>
    <row r="25" spans="1:12" x14ac:dyDescent="0.25">
      <c r="A25" s="18" t="s">
        <v>55</v>
      </c>
      <c r="B25" s="58"/>
      <c r="C25" s="57"/>
      <c r="D25" s="19"/>
      <c r="E25" s="19">
        <v>360</v>
      </c>
      <c r="F25" s="19">
        <v>60</v>
      </c>
      <c r="G25" s="19">
        <v>307</v>
      </c>
      <c r="H25" s="19">
        <v>51.166666666666664</v>
      </c>
      <c r="I25" s="20">
        <v>202</v>
      </c>
      <c r="J25" s="21">
        <v>60</v>
      </c>
      <c r="K25" s="21">
        <v>51.166666666666664</v>
      </c>
      <c r="L25" s="23">
        <f t="shared" si="0"/>
        <v>0.85277777777777775</v>
      </c>
    </row>
    <row r="26" spans="1:12" ht="35.25" customHeight="1" x14ac:dyDescent="0.25">
      <c r="A26" s="13" t="s">
        <v>112</v>
      </c>
      <c r="B26" s="61" t="s">
        <v>222</v>
      </c>
      <c r="C26" s="40" t="s">
        <v>229</v>
      </c>
      <c r="D26" s="14">
        <v>6</v>
      </c>
      <c r="E26" s="14">
        <v>51</v>
      </c>
      <c r="F26" s="14">
        <v>8.5</v>
      </c>
      <c r="G26" s="14">
        <v>21</v>
      </c>
      <c r="H26" s="14">
        <v>3.5</v>
      </c>
      <c r="I26" s="15">
        <v>124</v>
      </c>
      <c r="J26" s="16">
        <v>8.5</v>
      </c>
      <c r="K26" s="16">
        <v>3.5</v>
      </c>
      <c r="L26" s="17">
        <f t="shared" si="0"/>
        <v>0.41176470588235292</v>
      </c>
    </row>
    <row r="27" spans="1:12" ht="35.25" customHeight="1" x14ac:dyDescent="0.25">
      <c r="A27" s="28" t="s">
        <v>112</v>
      </c>
      <c r="B27" s="40" t="s">
        <v>222</v>
      </c>
      <c r="C27" s="40" t="s">
        <v>230</v>
      </c>
      <c r="D27" s="14">
        <v>3</v>
      </c>
      <c r="E27" s="14">
        <v>0</v>
      </c>
      <c r="F27" s="14">
        <v>0</v>
      </c>
      <c r="G27" s="14">
        <v>0</v>
      </c>
      <c r="H27" s="14">
        <v>0</v>
      </c>
      <c r="I27" s="15">
        <v>34</v>
      </c>
      <c r="J27" s="16">
        <v>0</v>
      </c>
      <c r="K27" s="16">
        <v>0</v>
      </c>
      <c r="L27" s="17">
        <v>0</v>
      </c>
    </row>
    <row r="28" spans="1:12" ht="35.25" customHeight="1" x14ac:dyDescent="0.25">
      <c r="A28" s="28" t="s">
        <v>112</v>
      </c>
      <c r="B28" s="40" t="s">
        <v>222</v>
      </c>
      <c r="C28" s="40" t="s">
        <v>232</v>
      </c>
      <c r="D28" s="31" t="s">
        <v>204</v>
      </c>
      <c r="E28" s="31" t="s">
        <v>204</v>
      </c>
      <c r="F28" s="31" t="s">
        <v>204</v>
      </c>
      <c r="G28" s="31" t="s">
        <v>204</v>
      </c>
      <c r="H28" s="31" t="s">
        <v>204</v>
      </c>
      <c r="I28" s="31" t="s">
        <v>204</v>
      </c>
      <c r="J28" s="31" t="s">
        <v>204</v>
      </c>
      <c r="K28" s="31" t="s">
        <v>204</v>
      </c>
      <c r="L28" s="31" t="s">
        <v>204</v>
      </c>
    </row>
    <row r="29" spans="1:12" x14ac:dyDescent="0.25">
      <c r="A29" s="50" t="s">
        <v>1593</v>
      </c>
      <c r="B29" s="56"/>
      <c r="C29" s="56"/>
      <c r="D29" s="51"/>
      <c r="E29" s="51"/>
      <c r="F29" s="51">
        <v>4</v>
      </c>
      <c r="G29" s="51"/>
      <c r="H29" s="51">
        <v>2</v>
      </c>
      <c r="I29" s="52"/>
      <c r="J29" s="53">
        <v>4</v>
      </c>
      <c r="K29" s="53">
        <v>2</v>
      </c>
      <c r="L29" s="54"/>
    </row>
    <row r="30" spans="1:12" x14ac:dyDescent="0.25">
      <c r="A30" s="18" t="s">
        <v>128</v>
      </c>
      <c r="B30" s="58"/>
      <c r="C30" s="58"/>
      <c r="D30" s="19"/>
      <c r="E30" s="19">
        <v>51</v>
      </c>
      <c r="F30" s="19">
        <v>8.5</v>
      </c>
      <c r="G30" s="19">
        <v>21</v>
      </c>
      <c r="H30" s="19">
        <v>3.5</v>
      </c>
      <c r="I30" s="20">
        <v>158</v>
      </c>
      <c r="J30" s="21">
        <v>8.5</v>
      </c>
      <c r="K30" s="21">
        <v>3.5</v>
      </c>
      <c r="L30" s="23">
        <f t="shared" si="0"/>
        <v>0.41176470588235292</v>
      </c>
    </row>
    <row r="31" spans="1:12" x14ac:dyDescent="0.25">
      <c r="A31" s="33" t="s">
        <v>191</v>
      </c>
      <c r="B31" s="62"/>
      <c r="C31" s="62"/>
      <c r="D31" s="34"/>
      <c r="E31" s="34">
        <v>418</v>
      </c>
      <c r="F31" s="34">
        <v>69.666666666666657</v>
      </c>
      <c r="G31" s="34">
        <v>346</v>
      </c>
      <c r="H31" s="34">
        <v>57.666666666666664</v>
      </c>
      <c r="I31" s="35">
        <v>425</v>
      </c>
      <c r="J31" s="34">
        <v>69.666666666666657</v>
      </c>
      <c r="K31" s="34">
        <v>57.666666666666664</v>
      </c>
      <c r="L31" s="36">
        <f t="shared" si="0"/>
        <v>0.82775119617224879</v>
      </c>
    </row>
    <row r="32" spans="1:12" x14ac:dyDescent="0.25">
      <c r="A32" s="33" t="s">
        <v>1595</v>
      </c>
      <c r="B32" s="62"/>
      <c r="C32" s="62"/>
      <c r="D32" s="34"/>
      <c r="E32" s="34"/>
      <c r="F32" s="34"/>
      <c r="G32" s="34"/>
      <c r="H32" s="34"/>
      <c r="I32" s="35"/>
      <c r="J32" s="34">
        <f>+AVERAGE(J29,J24,J18)</f>
        <v>6.333333333333333</v>
      </c>
      <c r="K32" s="34">
        <f>+AVERAGE(K29,K24,K18)</f>
        <v>5.333333333333333</v>
      </c>
    </row>
  </sheetData>
  <mergeCells count="1">
    <mergeCell ref="A12:L12"/>
  </mergeCells>
  <pageMargins left="0.70866141732283472" right="0.70866141732283472" top="0.74803149606299213" bottom="0.74803149606299213" header="0.31496062992125984" footer="0.31496062992125984"/>
  <pageSetup paperSize="123" scale="55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showGridLines="0" tabSelected="1" workbookViewId="0">
      <pane ySplit="15" topLeftCell="A24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19.7109375" style="55" customWidth="1"/>
    <col min="3" max="3" width="57" style="55" customWidth="1"/>
    <col min="4" max="4" width="8.85546875" customWidth="1"/>
    <col min="5" max="5" width="10" customWidth="1"/>
    <col min="7" max="7" width="9" customWidth="1"/>
    <col min="9" max="9" width="10.28515625" customWidth="1"/>
    <col min="10" max="10" width="13.42578125" customWidth="1"/>
    <col min="11" max="11" width="12.7109375" customWidth="1"/>
  </cols>
  <sheetData>
    <row r="2" spans="1:14" x14ac:dyDescent="0.25">
      <c r="A2" s="1"/>
      <c r="B2" s="2"/>
      <c r="C2" s="3"/>
      <c r="D2" s="4"/>
    </row>
    <row r="3" spans="1:14" x14ac:dyDescent="0.25">
      <c r="A3" s="1"/>
      <c r="B3" s="2"/>
      <c r="C3" s="3"/>
      <c r="D3" s="3"/>
    </row>
    <row r="4" spans="1:14" x14ac:dyDescent="0.25">
      <c r="A4" s="1"/>
      <c r="B4" s="2"/>
      <c r="C4" s="3"/>
      <c r="D4" s="5" t="s">
        <v>0</v>
      </c>
    </row>
    <row r="5" spans="1:14" x14ac:dyDescent="0.25">
      <c r="A5" s="7"/>
      <c r="B5" s="2"/>
      <c r="C5" s="3"/>
      <c r="D5" s="6" t="s">
        <v>1</v>
      </c>
    </row>
    <row r="6" spans="1:14" x14ac:dyDescent="0.25">
      <c r="A6" s="8" t="s">
        <v>7</v>
      </c>
      <c r="B6" s="2"/>
      <c r="C6" s="3"/>
      <c r="D6" s="4"/>
    </row>
    <row r="7" spans="1:14" x14ac:dyDescent="0.25">
      <c r="A7" s="9" t="s">
        <v>2</v>
      </c>
      <c r="B7" s="2"/>
      <c r="C7" s="3"/>
      <c r="D7" s="4"/>
    </row>
    <row r="8" spans="1:14" ht="15.75" x14ac:dyDescent="0.25">
      <c r="A8" s="9" t="s">
        <v>233</v>
      </c>
      <c r="B8" s="2"/>
      <c r="C8" s="3"/>
      <c r="D8" s="4"/>
    </row>
    <row r="9" spans="1:14" ht="15.75" x14ac:dyDescent="0.25">
      <c r="A9" s="9" t="s">
        <v>4</v>
      </c>
      <c r="B9" s="2"/>
      <c r="C9" s="3"/>
      <c r="D9" s="4"/>
    </row>
    <row r="10" spans="1:14" x14ac:dyDescent="0.25">
      <c r="A10" s="9" t="s">
        <v>5</v>
      </c>
      <c r="B10" s="10"/>
      <c r="C10" s="11"/>
      <c r="D10" s="12"/>
    </row>
    <row r="11" spans="1:14" x14ac:dyDescent="0.25">
      <c r="A11" s="171" t="s">
        <v>1594</v>
      </c>
      <c r="B11" s="10"/>
      <c r="C11" s="11"/>
      <c r="D11" s="12"/>
    </row>
    <row r="12" spans="1:14" x14ac:dyDescent="0.25">
      <c r="A12" s="9"/>
      <c r="B12" s="10"/>
      <c r="C12" s="11"/>
      <c r="D12" s="12"/>
    </row>
    <row r="13" spans="1:14" ht="54.75" customHeight="1" x14ac:dyDescent="0.25">
      <c r="A13" s="177" t="s">
        <v>6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60"/>
      <c r="N13" s="60"/>
    </row>
    <row r="14" spans="1:14" ht="61.5" customHeight="1" x14ac:dyDescent="0.25">
      <c r="A14" s="131"/>
      <c r="B14" s="132"/>
      <c r="C14" s="132"/>
      <c r="D14" s="131"/>
      <c r="E14" s="131"/>
      <c r="F14" s="131"/>
      <c r="G14" s="131"/>
      <c r="H14" s="131"/>
      <c r="I14" s="131"/>
      <c r="J14" s="172" t="s">
        <v>197</v>
      </c>
      <c r="K14" s="172" t="s">
        <v>199</v>
      </c>
      <c r="L14" s="131"/>
    </row>
    <row r="15" spans="1:14" ht="48" x14ac:dyDescent="0.25">
      <c r="A15" s="133" t="s">
        <v>8</v>
      </c>
      <c r="B15" s="133" t="s">
        <v>9</v>
      </c>
      <c r="C15" s="133" t="s">
        <v>10</v>
      </c>
      <c r="D15" s="134" t="s">
        <v>212</v>
      </c>
      <c r="E15" s="134" t="s">
        <v>213</v>
      </c>
      <c r="F15" s="134" t="s">
        <v>197</v>
      </c>
      <c r="G15" s="134" t="s">
        <v>214</v>
      </c>
      <c r="H15" s="134" t="s">
        <v>199</v>
      </c>
      <c r="I15" s="135" t="s">
        <v>200</v>
      </c>
      <c r="J15" s="136" t="s">
        <v>192</v>
      </c>
      <c r="K15" s="136" t="s">
        <v>192</v>
      </c>
      <c r="L15" s="134" t="s">
        <v>194</v>
      </c>
    </row>
    <row r="16" spans="1:14" ht="30" x14ac:dyDescent="0.25">
      <c r="A16" s="13" t="s">
        <v>24</v>
      </c>
      <c r="B16" s="61" t="s">
        <v>234</v>
      </c>
      <c r="C16" s="40" t="s">
        <v>235</v>
      </c>
      <c r="D16" s="14">
        <v>6</v>
      </c>
      <c r="E16" s="14">
        <v>95</v>
      </c>
      <c r="F16" s="14">
        <v>15.833333333333334</v>
      </c>
      <c r="G16" s="14">
        <v>121</v>
      </c>
      <c r="H16" s="14">
        <v>20.166666666666668</v>
      </c>
      <c r="I16" s="15">
        <v>145</v>
      </c>
      <c r="J16" s="16">
        <v>15.833333333333332</v>
      </c>
      <c r="K16" s="16">
        <v>20.166666666666668</v>
      </c>
      <c r="L16" s="17">
        <f>+G16/E16</f>
        <v>1.2736842105263158</v>
      </c>
    </row>
    <row r="17" spans="1:12" x14ac:dyDescent="0.25">
      <c r="A17" s="50" t="s">
        <v>1593</v>
      </c>
      <c r="B17" s="56"/>
      <c r="C17" s="56"/>
      <c r="D17" s="51"/>
      <c r="E17" s="51"/>
      <c r="F17" s="51">
        <v>16</v>
      </c>
      <c r="G17" s="51"/>
      <c r="H17" s="51">
        <v>20</v>
      </c>
      <c r="I17" s="52"/>
      <c r="J17" s="53">
        <v>16</v>
      </c>
      <c r="K17" s="53">
        <v>20</v>
      </c>
      <c r="L17" s="54"/>
    </row>
    <row r="18" spans="1:12" x14ac:dyDescent="0.25">
      <c r="A18" s="18" t="s">
        <v>27</v>
      </c>
      <c r="B18" s="58"/>
      <c r="C18" s="57"/>
      <c r="D18" s="19"/>
      <c r="E18" s="19">
        <v>95</v>
      </c>
      <c r="F18" s="19">
        <v>15.833333333333334</v>
      </c>
      <c r="G18" s="19">
        <v>121</v>
      </c>
      <c r="H18" s="19">
        <v>20.166666666666668</v>
      </c>
      <c r="I18" s="20">
        <v>145</v>
      </c>
      <c r="J18" s="21">
        <v>15.833333333333332</v>
      </c>
      <c r="K18" s="21">
        <v>20.166666666666668</v>
      </c>
      <c r="L18" s="23">
        <f t="shared" ref="L18:L29" si="0">+G18/E18</f>
        <v>1.2736842105263158</v>
      </c>
    </row>
    <row r="19" spans="1:12" ht="35.25" customHeight="1" x14ac:dyDescent="0.25">
      <c r="A19" s="13" t="s">
        <v>28</v>
      </c>
      <c r="B19" s="61" t="s">
        <v>234</v>
      </c>
      <c r="C19" s="40" t="s">
        <v>236</v>
      </c>
      <c r="D19" s="14">
        <v>6</v>
      </c>
      <c r="E19" s="14">
        <v>125</v>
      </c>
      <c r="F19" s="14">
        <v>20.833333333333332</v>
      </c>
      <c r="G19" s="14">
        <v>130</v>
      </c>
      <c r="H19" s="14">
        <v>21.666666666666668</v>
      </c>
      <c r="I19" s="15">
        <v>40</v>
      </c>
      <c r="J19" s="16">
        <v>20.833333333333336</v>
      </c>
      <c r="K19" s="16">
        <v>21.666666666666668</v>
      </c>
      <c r="L19" s="17">
        <f t="shared" si="0"/>
        <v>1.04</v>
      </c>
    </row>
    <row r="20" spans="1:12" ht="35.25" customHeight="1" x14ac:dyDescent="0.25">
      <c r="A20" s="28" t="s">
        <v>28</v>
      </c>
      <c r="B20" s="40" t="s">
        <v>234</v>
      </c>
      <c r="C20" s="40" t="s">
        <v>237</v>
      </c>
      <c r="D20" s="14">
        <v>6</v>
      </c>
      <c r="E20" s="14">
        <v>122</v>
      </c>
      <c r="F20" s="14">
        <v>20.333333333333332</v>
      </c>
      <c r="G20" s="14">
        <v>117</v>
      </c>
      <c r="H20" s="14">
        <v>19.5</v>
      </c>
      <c r="I20" s="15">
        <v>18</v>
      </c>
      <c r="J20" s="16">
        <v>20.333333333333329</v>
      </c>
      <c r="K20" s="16">
        <v>19.5</v>
      </c>
      <c r="L20" s="17">
        <f t="shared" si="0"/>
        <v>0.95901639344262291</v>
      </c>
    </row>
    <row r="21" spans="1:12" x14ac:dyDescent="0.25">
      <c r="A21" s="50" t="s">
        <v>1593</v>
      </c>
      <c r="B21" s="56"/>
      <c r="C21" s="56"/>
      <c r="D21" s="51"/>
      <c r="E21" s="51"/>
      <c r="F21" s="51">
        <v>21</v>
      </c>
      <c r="G21" s="51"/>
      <c r="H21" s="51">
        <v>21</v>
      </c>
      <c r="I21" s="52"/>
      <c r="J21" s="53">
        <v>21</v>
      </c>
      <c r="K21" s="53">
        <v>21</v>
      </c>
      <c r="L21" s="54"/>
    </row>
    <row r="22" spans="1:12" x14ac:dyDescent="0.25">
      <c r="A22" s="18" t="s">
        <v>55</v>
      </c>
      <c r="B22" s="58"/>
      <c r="C22" s="57"/>
      <c r="D22" s="19"/>
      <c r="E22" s="19">
        <v>247</v>
      </c>
      <c r="F22" s="19">
        <v>41.166666666666664</v>
      </c>
      <c r="G22" s="19">
        <v>247</v>
      </c>
      <c r="H22" s="19">
        <v>41.166666666666671</v>
      </c>
      <c r="I22" s="20">
        <v>58</v>
      </c>
      <c r="J22" s="21">
        <v>41.166666666666664</v>
      </c>
      <c r="K22" s="21">
        <v>41.166666666666671</v>
      </c>
      <c r="L22" s="23">
        <f t="shared" si="0"/>
        <v>1</v>
      </c>
    </row>
    <row r="23" spans="1:12" ht="33.75" customHeight="1" x14ac:dyDescent="0.25">
      <c r="A23" s="13" t="s">
        <v>56</v>
      </c>
      <c r="B23" s="61" t="s">
        <v>234</v>
      </c>
      <c r="C23" s="40" t="s">
        <v>238</v>
      </c>
      <c r="D23" s="14">
        <v>6</v>
      </c>
      <c r="E23" s="14">
        <v>251</v>
      </c>
      <c r="F23" s="14">
        <v>41.833333333333336</v>
      </c>
      <c r="G23" s="14">
        <v>264</v>
      </c>
      <c r="H23" s="14">
        <v>44</v>
      </c>
      <c r="I23" s="15">
        <v>32</v>
      </c>
      <c r="J23" s="16">
        <v>41.833333333333336</v>
      </c>
      <c r="K23" s="16">
        <v>44.000000000000007</v>
      </c>
      <c r="L23" s="17">
        <f t="shared" si="0"/>
        <v>1.0517928286852589</v>
      </c>
    </row>
    <row r="24" spans="1:12" x14ac:dyDescent="0.25">
      <c r="A24" s="50" t="s">
        <v>1593</v>
      </c>
      <c r="B24" s="56"/>
      <c r="C24" s="56"/>
      <c r="D24" s="51"/>
      <c r="E24" s="51"/>
      <c r="F24" s="51">
        <v>42</v>
      </c>
      <c r="G24" s="51"/>
      <c r="H24" s="51">
        <v>44</v>
      </c>
      <c r="I24" s="52"/>
      <c r="J24" s="53">
        <v>42</v>
      </c>
      <c r="K24" s="53">
        <v>44</v>
      </c>
      <c r="L24" s="54"/>
    </row>
    <row r="25" spans="1:12" x14ac:dyDescent="0.25">
      <c r="A25" s="18" t="s">
        <v>63</v>
      </c>
      <c r="B25" s="58"/>
      <c r="C25" s="57"/>
      <c r="D25" s="19"/>
      <c r="E25" s="19">
        <v>251</v>
      </c>
      <c r="F25" s="19">
        <v>41.833333333333336</v>
      </c>
      <c r="G25" s="19">
        <v>264</v>
      </c>
      <c r="H25" s="19">
        <v>44</v>
      </c>
      <c r="I25" s="20">
        <v>32</v>
      </c>
      <c r="J25" s="21">
        <v>41.833333333333336</v>
      </c>
      <c r="K25" s="21">
        <v>44.000000000000007</v>
      </c>
      <c r="L25" s="23">
        <f t="shared" si="0"/>
        <v>1.0517928286852589</v>
      </c>
    </row>
    <row r="26" spans="1:12" ht="34.5" customHeight="1" x14ac:dyDescent="0.25">
      <c r="A26" s="13" t="s">
        <v>112</v>
      </c>
      <c r="B26" s="61" t="s">
        <v>234</v>
      </c>
      <c r="C26" s="40" t="s">
        <v>239</v>
      </c>
      <c r="D26" s="29" t="s">
        <v>204</v>
      </c>
      <c r="E26" s="29" t="s">
        <v>204</v>
      </c>
      <c r="F26" s="29" t="s">
        <v>204</v>
      </c>
      <c r="G26" s="29" t="s">
        <v>204</v>
      </c>
      <c r="H26" s="29" t="s">
        <v>204</v>
      </c>
      <c r="I26" s="29" t="s">
        <v>204</v>
      </c>
      <c r="J26" s="29" t="s">
        <v>204</v>
      </c>
      <c r="K26" s="29" t="s">
        <v>204</v>
      </c>
      <c r="L26" s="37" t="s">
        <v>204</v>
      </c>
    </row>
    <row r="27" spans="1:12" x14ac:dyDescent="0.25">
      <c r="A27" s="50" t="s">
        <v>1593</v>
      </c>
      <c r="B27" s="56"/>
      <c r="C27" s="56"/>
      <c r="D27" s="51"/>
      <c r="E27" s="51"/>
      <c r="F27" s="51"/>
      <c r="G27" s="51"/>
      <c r="H27" s="51"/>
      <c r="I27" s="52"/>
      <c r="J27" s="53"/>
      <c r="K27" s="53"/>
      <c r="L27" s="54"/>
    </row>
    <row r="28" spans="1:12" x14ac:dyDescent="0.25">
      <c r="A28" s="18" t="s">
        <v>128</v>
      </c>
      <c r="B28" s="58"/>
      <c r="C28" s="58"/>
      <c r="D28" s="38" t="s">
        <v>204</v>
      </c>
      <c r="E28" s="38" t="s">
        <v>204</v>
      </c>
      <c r="F28" s="38" t="s">
        <v>204</v>
      </c>
      <c r="G28" s="38" t="s">
        <v>204</v>
      </c>
      <c r="H28" s="38" t="s">
        <v>204</v>
      </c>
      <c r="I28" s="38" t="s">
        <v>204</v>
      </c>
      <c r="J28" s="38" t="s">
        <v>204</v>
      </c>
      <c r="K28" s="38" t="s">
        <v>204</v>
      </c>
      <c r="L28" s="39" t="s">
        <v>204</v>
      </c>
    </row>
    <row r="29" spans="1:12" x14ac:dyDescent="0.25">
      <c r="A29" s="24" t="s">
        <v>191</v>
      </c>
      <c r="B29" s="59"/>
      <c r="C29" s="59"/>
      <c r="D29" s="25"/>
      <c r="E29" s="25">
        <v>593</v>
      </c>
      <c r="F29" s="25">
        <v>98.833333333333343</v>
      </c>
      <c r="G29" s="25">
        <v>632</v>
      </c>
      <c r="H29" s="25">
        <v>105.33333333333334</v>
      </c>
      <c r="I29" s="26">
        <v>235</v>
      </c>
      <c r="J29" s="25">
        <v>98.833333333333343</v>
      </c>
      <c r="K29" s="25">
        <v>105.33333333333334</v>
      </c>
      <c r="L29" s="27">
        <f t="shared" si="0"/>
        <v>1.0657672849915683</v>
      </c>
    </row>
    <row r="30" spans="1:12" x14ac:dyDescent="0.25">
      <c r="A30" s="24" t="s">
        <v>1595</v>
      </c>
      <c r="B30" s="59"/>
      <c r="C30" s="59"/>
      <c r="D30" s="25"/>
      <c r="E30" s="25"/>
      <c r="F30" s="25"/>
      <c r="G30" s="25"/>
      <c r="H30" s="25"/>
      <c r="I30" s="26"/>
      <c r="J30" s="25">
        <f>+AVERAGE(J27,J24,J21)</f>
        <v>31.5</v>
      </c>
      <c r="K30" s="25">
        <f>+AVERAGE(K27,K24,K21)</f>
        <v>32.5</v>
      </c>
    </row>
  </sheetData>
  <mergeCells count="1">
    <mergeCell ref="A13:L13"/>
  </mergeCells>
  <pageMargins left="0.70866141732283472" right="0.70866141732283472" top="0.74803149606299213" bottom="0.74803149606299213" header="0.31496062992125984" footer="0.31496062992125984"/>
  <pageSetup paperSize="123" scale="58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showGridLines="0" tabSelected="1" workbookViewId="0">
      <pane ySplit="15" topLeftCell="A16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16.85546875" customWidth="1"/>
    <col min="2" max="2" width="15.7109375" customWidth="1"/>
    <col min="3" max="3" width="47" style="55" customWidth="1"/>
    <col min="4" max="4" width="10.7109375" customWidth="1"/>
    <col min="5" max="5" width="10.5703125" customWidth="1"/>
    <col min="6" max="7" width="10.7109375" customWidth="1"/>
    <col min="8" max="8" width="11.140625" customWidth="1"/>
    <col min="9" max="9" width="10.5703125" customWidth="1"/>
    <col min="10" max="10" width="9.85546875" customWidth="1"/>
    <col min="12" max="12" width="10.140625" customWidth="1"/>
    <col min="13" max="13" width="10.5703125" customWidth="1"/>
  </cols>
  <sheetData>
    <row r="1" spans="1:14" x14ac:dyDescent="0.25">
      <c r="A1" s="1"/>
      <c r="B1" s="2"/>
      <c r="C1" s="2"/>
      <c r="D1" s="4"/>
    </row>
    <row r="2" spans="1:14" ht="15" customHeight="1" x14ac:dyDescent="0.25">
      <c r="D2" s="180" t="s">
        <v>0</v>
      </c>
      <c r="E2" s="180"/>
      <c r="F2" s="180"/>
      <c r="G2" s="180"/>
      <c r="H2" s="180"/>
    </row>
    <row r="3" spans="1:14" x14ac:dyDescent="0.25">
      <c r="D3" s="179" t="s">
        <v>1</v>
      </c>
      <c r="E3" s="179"/>
      <c r="F3" s="179"/>
      <c r="G3" s="179"/>
      <c r="H3" s="179"/>
    </row>
    <row r="4" spans="1:14" x14ac:dyDescent="0.25">
      <c r="A4" s="7"/>
      <c r="B4" s="2"/>
      <c r="C4" s="2"/>
      <c r="D4" s="4"/>
    </row>
    <row r="5" spans="1:14" x14ac:dyDescent="0.25">
      <c r="A5" s="1"/>
      <c r="B5" s="2"/>
      <c r="C5" s="2"/>
      <c r="D5" s="4"/>
    </row>
    <row r="6" spans="1:14" x14ac:dyDescent="0.25">
      <c r="A6" s="8" t="s">
        <v>7</v>
      </c>
      <c r="B6" s="2"/>
      <c r="C6" s="2"/>
      <c r="D6" s="4"/>
    </row>
    <row r="7" spans="1:14" x14ac:dyDescent="0.25">
      <c r="A7" s="9" t="s">
        <v>2</v>
      </c>
      <c r="B7" s="2"/>
      <c r="C7" s="2"/>
      <c r="D7" s="4"/>
    </row>
    <row r="8" spans="1:14" ht="18" x14ac:dyDescent="0.25">
      <c r="A8" s="9" t="s">
        <v>240</v>
      </c>
      <c r="B8" s="2"/>
      <c r="C8" s="2"/>
      <c r="D8" s="4"/>
    </row>
    <row r="9" spans="1:14" ht="18" x14ac:dyDescent="0.25">
      <c r="A9" s="9" t="s">
        <v>241</v>
      </c>
      <c r="B9" s="2"/>
      <c r="C9" s="2"/>
      <c r="D9" s="4"/>
    </row>
    <row r="10" spans="1:14" x14ac:dyDescent="0.25">
      <c r="A10" s="9" t="s">
        <v>5</v>
      </c>
      <c r="B10" s="10"/>
      <c r="C10" s="10"/>
      <c r="D10" s="12"/>
    </row>
    <row r="11" spans="1:14" x14ac:dyDescent="0.25">
      <c r="A11" s="171" t="s">
        <v>1594</v>
      </c>
      <c r="B11" s="10"/>
      <c r="C11" s="10"/>
      <c r="D11" s="12"/>
    </row>
    <row r="12" spans="1:14" x14ac:dyDescent="0.25">
      <c r="A12" s="9"/>
      <c r="B12" s="10"/>
      <c r="C12" s="10"/>
      <c r="D12" s="12"/>
    </row>
    <row r="13" spans="1:14" ht="53.25" customHeight="1" x14ac:dyDescent="0.25">
      <c r="A13" s="178" t="s">
        <v>242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1:14" ht="42.75" customHeight="1" x14ac:dyDescent="0.25">
      <c r="A14" s="131"/>
      <c r="B14" s="131"/>
      <c r="C14" s="132"/>
      <c r="D14" s="131"/>
      <c r="E14" s="131"/>
      <c r="F14" s="131"/>
      <c r="G14" s="131"/>
      <c r="H14" s="131"/>
      <c r="I14" s="131"/>
      <c r="J14" s="175" t="s">
        <v>201</v>
      </c>
      <c r="K14" s="176"/>
      <c r="L14" s="175" t="s">
        <v>216</v>
      </c>
      <c r="M14" s="176"/>
      <c r="N14" s="131"/>
    </row>
    <row r="15" spans="1:14" ht="48" x14ac:dyDescent="0.25">
      <c r="A15" s="133" t="s">
        <v>8</v>
      </c>
      <c r="B15" s="133" t="s">
        <v>9</v>
      </c>
      <c r="C15" s="133" t="s">
        <v>10</v>
      </c>
      <c r="D15" s="134" t="s">
        <v>195</v>
      </c>
      <c r="E15" s="134" t="s">
        <v>220</v>
      </c>
      <c r="F15" s="134" t="s">
        <v>197</v>
      </c>
      <c r="G15" s="134" t="s">
        <v>214</v>
      </c>
      <c r="H15" s="134" t="s">
        <v>202</v>
      </c>
      <c r="I15" s="135" t="s">
        <v>200</v>
      </c>
      <c r="J15" s="136" t="s">
        <v>192</v>
      </c>
      <c r="K15" s="136" t="s">
        <v>193</v>
      </c>
      <c r="L15" s="136" t="s">
        <v>192</v>
      </c>
      <c r="M15" s="173" t="s">
        <v>193</v>
      </c>
      <c r="N15" s="137" t="s">
        <v>194</v>
      </c>
    </row>
    <row r="16" spans="1:14" x14ac:dyDescent="0.25">
      <c r="A16" s="61" t="s">
        <v>11</v>
      </c>
      <c r="B16" s="13" t="s">
        <v>12</v>
      </c>
      <c r="C16" s="40" t="s">
        <v>243</v>
      </c>
      <c r="D16" s="14">
        <v>6</v>
      </c>
      <c r="E16" s="14">
        <v>175</v>
      </c>
      <c r="F16" s="14">
        <v>29.166666666666668</v>
      </c>
      <c r="G16" s="14">
        <v>156</v>
      </c>
      <c r="H16" s="14">
        <v>26</v>
      </c>
      <c r="I16" s="15">
        <v>143</v>
      </c>
      <c r="J16" s="16">
        <v>10.833333333333332</v>
      </c>
      <c r="K16" s="16">
        <v>18.333333333333332</v>
      </c>
      <c r="L16" s="16">
        <v>10</v>
      </c>
      <c r="M16" s="16">
        <v>16</v>
      </c>
      <c r="N16" s="17">
        <f>+G16/E16</f>
        <v>0.89142857142857146</v>
      </c>
    </row>
    <row r="17" spans="1:14" x14ac:dyDescent="0.25">
      <c r="A17" s="28" t="str">
        <f t="shared" ref="A17:A31" si="0">A16</f>
        <v>Antioquia</v>
      </c>
      <c r="B17" s="28" t="str">
        <f t="shared" ref="B17:B31" si="1">B16</f>
        <v>Penal</v>
      </c>
      <c r="C17" s="40" t="s">
        <v>244</v>
      </c>
      <c r="D17" s="14">
        <v>6</v>
      </c>
      <c r="E17" s="14">
        <v>348</v>
      </c>
      <c r="F17" s="14">
        <v>58</v>
      </c>
      <c r="G17" s="14">
        <v>335</v>
      </c>
      <c r="H17" s="14">
        <v>55.833333333333336</v>
      </c>
      <c r="I17" s="15">
        <v>89</v>
      </c>
      <c r="J17" s="16">
        <v>10</v>
      </c>
      <c r="K17" s="16">
        <v>48</v>
      </c>
      <c r="L17" s="16">
        <v>10</v>
      </c>
      <c r="M17" s="16">
        <v>45.833333333333336</v>
      </c>
      <c r="N17" s="17">
        <f t="shared" ref="N17:N90" si="2">+G17/E17</f>
        <v>0.96264367816091956</v>
      </c>
    </row>
    <row r="18" spans="1:14" x14ac:dyDescent="0.25">
      <c r="A18" s="28" t="str">
        <f t="shared" si="0"/>
        <v>Antioquia</v>
      </c>
      <c r="B18" s="28" t="str">
        <f t="shared" si="1"/>
        <v>Penal</v>
      </c>
      <c r="C18" s="40" t="s">
        <v>245</v>
      </c>
      <c r="D18" s="14">
        <v>5.0999999999999996</v>
      </c>
      <c r="E18" s="14">
        <v>323</v>
      </c>
      <c r="F18" s="14">
        <v>63.333333333333336</v>
      </c>
      <c r="G18" s="14">
        <v>338</v>
      </c>
      <c r="H18" s="14">
        <v>66.274509803921575</v>
      </c>
      <c r="I18" s="15">
        <v>148</v>
      </c>
      <c r="J18" s="16">
        <v>10.980392156862747</v>
      </c>
      <c r="K18" s="16">
        <v>52.352941176470587</v>
      </c>
      <c r="L18" s="16">
        <v>18.823529411764703</v>
      </c>
      <c r="M18" s="16">
        <v>47.450980392156865</v>
      </c>
      <c r="N18" s="17">
        <f t="shared" si="2"/>
        <v>1.0464396284829722</v>
      </c>
    </row>
    <row r="19" spans="1:14" x14ac:dyDescent="0.25">
      <c r="A19" s="28" t="str">
        <f t="shared" si="0"/>
        <v>Antioquia</v>
      </c>
      <c r="B19" s="28" t="str">
        <f t="shared" si="1"/>
        <v>Penal</v>
      </c>
      <c r="C19" s="40" t="s">
        <v>246</v>
      </c>
      <c r="D19" s="14">
        <v>6</v>
      </c>
      <c r="E19" s="14">
        <v>143</v>
      </c>
      <c r="F19" s="14">
        <v>23.833333333333332</v>
      </c>
      <c r="G19" s="14">
        <v>135</v>
      </c>
      <c r="H19" s="14">
        <v>22.5</v>
      </c>
      <c r="I19" s="15">
        <v>36</v>
      </c>
      <c r="J19" s="16">
        <v>10.999999999999996</v>
      </c>
      <c r="K19" s="16">
        <v>12.833333333333334</v>
      </c>
      <c r="L19" s="16">
        <v>10.666666666666668</v>
      </c>
      <c r="M19" s="16">
        <v>11.833333333333334</v>
      </c>
      <c r="N19" s="17">
        <f t="shared" si="2"/>
        <v>0.94405594405594406</v>
      </c>
    </row>
    <row r="20" spans="1:14" x14ac:dyDescent="0.25">
      <c r="A20" s="28" t="str">
        <f t="shared" si="0"/>
        <v>Antioquia</v>
      </c>
      <c r="B20" s="28" t="str">
        <f t="shared" si="1"/>
        <v>Penal</v>
      </c>
      <c r="C20" s="40" t="s">
        <v>247</v>
      </c>
      <c r="D20" s="14">
        <v>6</v>
      </c>
      <c r="E20" s="14">
        <v>135</v>
      </c>
      <c r="F20" s="14">
        <v>22.5</v>
      </c>
      <c r="G20" s="14">
        <v>90</v>
      </c>
      <c r="H20" s="14">
        <v>15</v>
      </c>
      <c r="I20" s="15">
        <v>128</v>
      </c>
      <c r="J20" s="16">
        <v>14.666666666666664</v>
      </c>
      <c r="K20" s="16">
        <v>7.8333333333333348</v>
      </c>
      <c r="L20" s="16">
        <v>8.1666666666666679</v>
      </c>
      <c r="M20" s="16">
        <v>6.8333333333333321</v>
      </c>
      <c r="N20" s="17">
        <f t="shared" si="2"/>
        <v>0.66666666666666663</v>
      </c>
    </row>
    <row r="21" spans="1:14" x14ac:dyDescent="0.25">
      <c r="A21" s="28" t="str">
        <f t="shared" si="0"/>
        <v>Antioquia</v>
      </c>
      <c r="B21" s="28" t="str">
        <f t="shared" si="1"/>
        <v>Penal</v>
      </c>
      <c r="C21" s="40" t="s">
        <v>248</v>
      </c>
      <c r="D21" s="14">
        <v>6</v>
      </c>
      <c r="E21" s="14">
        <v>18</v>
      </c>
      <c r="F21" s="14">
        <v>3</v>
      </c>
      <c r="G21" s="14">
        <v>15</v>
      </c>
      <c r="H21" s="14">
        <v>2.5</v>
      </c>
      <c r="I21" s="15">
        <v>53</v>
      </c>
      <c r="J21" s="16">
        <v>0</v>
      </c>
      <c r="K21" s="16">
        <v>3</v>
      </c>
      <c r="L21" s="16">
        <v>0</v>
      </c>
      <c r="M21" s="16">
        <v>2.5</v>
      </c>
      <c r="N21" s="17">
        <f t="shared" si="2"/>
        <v>0.83333333333333337</v>
      </c>
    </row>
    <row r="22" spans="1:14" x14ac:dyDescent="0.25">
      <c r="A22" s="28" t="str">
        <f t="shared" si="0"/>
        <v>Antioquia</v>
      </c>
      <c r="B22" s="28" t="str">
        <f t="shared" si="1"/>
        <v>Penal</v>
      </c>
      <c r="C22" s="40" t="s">
        <v>249</v>
      </c>
      <c r="D22" s="14">
        <v>6</v>
      </c>
      <c r="E22" s="14">
        <v>191</v>
      </c>
      <c r="F22" s="14">
        <v>31.833333333333332</v>
      </c>
      <c r="G22" s="14">
        <v>174</v>
      </c>
      <c r="H22" s="14">
        <v>29</v>
      </c>
      <c r="I22" s="15">
        <v>129</v>
      </c>
      <c r="J22" s="16">
        <v>14.5</v>
      </c>
      <c r="K22" s="16">
        <v>17.333333333333332</v>
      </c>
      <c r="L22" s="16">
        <v>13.166666666666666</v>
      </c>
      <c r="M22" s="16">
        <v>15.833333333333334</v>
      </c>
      <c r="N22" s="17">
        <f t="shared" si="2"/>
        <v>0.91099476439790572</v>
      </c>
    </row>
    <row r="23" spans="1:14" x14ac:dyDescent="0.25">
      <c r="A23" s="28" t="str">
        <f t="shared" si="0"/>
        <v>Antioquia</v>
      </c>
      <c r="B23" s="28" t="str">
        <f t="shared" si="1"/>
        <v>Penal</v>
      </c>
      <c r="C23" s="40" t="s">
        <v>250</v>
      </c>
      <c r="D23" s="14">
        <v>6</v>
      </c>
      <c r="E23" s="14">
        <v>359</v>
      </c>
      <c r="F23" s="14">
        <v>59.833333333333336</v>
      </c>
      <c r="G23" s="14">
        <v>300</v>
      </c>
      <c r="H23" s="14">
        <v>50</v>
      </c>
      <c r="I23" s="15">
        <v>118</v>
      </c>
      <c r="J23" s="16">
        <v>12.999999999999998</v>
      </c>
      <c r="K23" s="16">
        <v>46.833333333333336</v>
      </c>
      <c r="L23" s="16">
        <v>13.666666666666663</v>
      </c>
      <c r="M23" s="16">
        <v>36.333333333333336</v>
      </c>
      <c r="N23" s="17">
        <f t="shared" si="2"/>
        <v>0.83565459610027859</v>
      </c>
    </row>
    <row r="24" spans="1:14" x14ac:dyDescent="0.25">
      <c r="A24" s="28" t="str">
        <f t="shared" si="0"/>
        <v>Antioquia</v>
      </c>
      <c r="B24" s="28" t="str">
        <f t="shared" si="1"/>
        <v>Penal</v>
      </c>
      <c r="C24" s="40"/>
      <c r="D24" s="14">
        <v>6</v>
      </c>
      <c r="E24" s="14">
        <v>117</v>
      </c>
      <c r="F24" s="14">
        <v>19.5</v>
      </c>
      <c r="G24" s="14">
        <v>100</v>
      </c>
      <c r="H24" s="14">
        <v>16.666666666666668</v>
      </c>
      <c r="I24" s="15">
        <v>238</v>
      </c>
      <c r="J24" s="16">
        <v>12.666666666666664</v>
      </c>
      <c r="K24" s="16">
        <v>6.8333333333333339</v>
      </c>
      <c r="L24" s="16">
        <v>10.999999999999996</v>
      </c>
      <c r="M24" s="16">
        <v>5.6666666666666661</v>
      </c>
      <c r="N24" s="17">
        <f t="shared" si="2"/>
        <v>0.85470085470085466</v>
      </c>
    </row>
    <row r="25" spans="1:14" x14ac:dyDescent="0.25">
      <c r="A25" s="28" t="str">
        <f t="shared" si="0"/>
        <v>Antioquia</v>
      </c>
      <c r="B25" s="28" t="str">
        <f t="shared" si="1"/>
        <v>Penal</v>
      </c>
      <c r="C25" s="40" t="s">
        <v>251</v>
      </c>
      <c r="D25" s="14">
        <v>6</v>
      </c>
      <c r="E25" s="14">
        <v>212</v>
      </c>
      <c r="F25" s="14">
        <v>35.333333333333336</v>
      </c>
      <c r="G25" s="14">
        <v>165</v>
      </c>
      <c r="H25" s="14">
        <v>27.5</v>
      </c>
      <c r="I25" s="15">
        <v>284</v>
      </c>
      <c r="J25" s="16">
        <v>13.833333333333334</v>
      </c>
      <c r="K25" s="16">
        <v>21.500000000000007</v>
      </c>
      <c r="L25" s="16">
        <v>10.666666666666668</v>
      </c>
      <c r="M25" s="16">
        <v>16.833333333333332</v>
      </c>
      <c r="N25" s="17">
        <f t="shared" si="2"/>
        <v>0.77830188679245282</v>
      </c>
    </row>
    <row r="26" spans="1:14" x14ac:dyDescent="0.25">
      <c r="A26" s="28" t="str">
        <f t="shared" si="0"/>
        <v>Antioquia</v>
      </c>
      <c r="B26" s="28" t="str">
        <f t="shared" si="1"/>
        <v>Penal</v>
      </c>
      <c r="C26" s="40" t="s">
        <v>252</v>
      </c>
      <c r="D26" s="14">
        <v>6</v>
      </c>
      <c r="E26" s="14">
        <v>219</v>
      </c>
      <c r="F26" s="14">
        <v>36.5</v>
      </c>
      <c r="G26" s="14">
        <v>188</v>
      </c>
      <c r="H26" s="14">
        <v>31.333333333333332</v>
      </c>
      <c r="I26" s="15">
        <v>168</v>
      </c>
      <c r="J26" s="16">
        <v>14.999999999999998</v>
      </c>
      <c r="K26" s="16">
        <v>21.500000000000004</v>
      </c>
      <c r="L26" s="16">
        <v>12.33333333333333</v>
      </c>
      <c r="M26" s="16">
        <v>19</v>
      </c>
      <c r="N26" s="17">
        <f t="shared" si="2"/>
        <v>0.85844748858447484</v>
      </c>
    </row>
    <row r="27" spans="1:14" x14ac:dyDescent="0.25">
      <c r="A27" s="28" t="str">
        <f t="shared" si="0"/>
        <v>Antioquia</v>
      </c>
      <c r="B27" s="28" t="str">
        <f t="shared" si="1"/>
        <v>Penal</v>
      </c>
      <c r="C27" s="40" t="s">
        <v>253</v>
      </c>
      <c r="D27" s="14">
        <v>6</v>
      </c>
      <c r="E27" s="14">
        <v>414</v>
      </c>
      <c r="F27" s="14">
        <v>69</v>
      </c>
      <c r="G27" s="14">
        <v>378</v>
      </c>
      <c r="H27" s="14">
        <v>63</v>
      </c>
      <c r="I27" s="15">
        <v>201</v>
      </c>
      <c r="J27" s="16">
        <v>15.166666666666663</v>
      </c>
      <c r="K27" s="16">
        <v>53.833333333333329</v>
      </c>
      <c r="L27" s="16">
        <v>7.5000000000000009</v>
      </c>
      <c r="M27" s="16">
        <v>55.500000000000007</v>
      </c>
      <c r="N27" s="17">
        <f t="shared" si="2"/>
        <v>0.91304347826086951</v>
      </c>
    </row>
    <row r="28" spans="1:14" x14ac:dyDescent="0.25">
      <c r="A28" s="28" t="str">
        <f t="shared" si="0"/>
        <v>Antioquia</v>
      </c>
      <c r="B28" s="28" t="str">
        <f t="shared" si="1"/>
        <v>Penal</v>
      </c>
      <c r="C28" s="40" t="s">
        <v>254</v>
      </c>
      <c r="D28" s="14">
        <v>6</v>
      </c>
      <c r="E28" s="14">
        <v>118</v>
      </c>
      <c r="F28" s="14">
        <v>19.666666666666668</v>
      </c>
      <c r="G28" s="14">
        <v>112</v>
      </c>
      <c r="H28" s="14">
        <v>18.666666666666668</v>
      </c>
      <c r="I28" s="15">
        <v>47</v>
      </c>
      <c r="J28" s="16">
        <v>6</v>
      </c>
      <c r="K28" s="16">
        <v>13.666666666666666</v>
      </c>
      <c r="L28" s="16">
        <v>9.6666666666666661</v>
      </c>
      <c r="M28" s="16">
        <v>9</v>
      </c>
      <c r="N28" s="17">
        <f t="shared" si="2"/>
        <v>0.94915254237288138</v>
      </c>
    </row>
    <row r="29" spans="1:14" x14ac:dyDescent="0.25">
      <c r="A29" s="28" t="str">
        <f t="shared" si="0"/>
        <v>Antioquia</v>
      </c>
      <c r="B29" s="28" t="str">
        <f t="shared" si="1"/>
        <v>Penal</v>
      </c>
      <c r="C29" s="40" t="s">
        <v>255</v>
      </c>
      <c r="D29" s="14">
        <v>6</v>
      </c>
      <c r="E29" s="14">
        <v>297</v>
      </c>
      <c r="F29" s="14">
        <v>49.5</v>
      </c>
      <c r="G29" s="14">
        <v>305</v>
      </c>
      <c r="H29" s="14">
        <v>50.833333333333336</v>
      </c>
      <c r="I29" s="15">
        <v>89</v>
      </c>
      <c r="J29" s="16">
        <v>6.1666666666666661</v>
      </c>
      <c r="K29" s="16">
        <v>43.333333333333336</v>
      </c>
      <c r="L29" s="16">
        <v>8.9999999999999982</v>
      </c>
      <c r="M29" s="16">
        <v>41.833333333333329</v>
      </c>
      <c r="N29" s="17">
        <f t="shared" si="2"/>
        <v>1.026936026936027</v>
      </c>
    </row>
    <row r="30" spans="1:14" x14ac:dyDescent="0.25">
      <c r="A30" s="28" t="str">
        <f t="shared" si="0"/>
        <v>Antioquia</v>
      </c>
      <c r="B30" s="28" t="str">
        <f t="shared" si="1"/>
        <v>Penal</v>
      </c>
      <c r="C30" s="40" t="s">
        <v>256</v>
      </c>
      <c r="D30" s="14">
        <v>0.3</v>
      </c>
      <c r="E30" s="14">
        <v>1</v>
      </c>
      <c r="F30" s="14">
        <v>1</v>
      </c>
      <c r="G30" s="14">
        <v>1</v>
      </c>
      <c r="H30" s="14">
        <v>1</v>
      </c>
      <c r="I30" s="15">
        <v>128</v>
      </c>
      <c r="J30" s="16">
        <v>0</v>
      </c>
      <c r="K30" s="16">
        <v>1</v>
      </c>
      <c r="L30" s="16">
        <v>0</v>
      </c>
      <c r="M30" s="16">
        <v>1</v>
      </c>
      <c r="N30" s="17">
        <f t="shared" si="2"/>
        <v>1</v>
      </c>
    </row>
    <row r="31" spans="1:14" x14ac:dyDescent="0.25">
      <c r="A31" s="28" t="str">
        <f t="shared" si="0"/>
        <v>Antioquia</v>
      </c>
      <c r="B31" s="28" t="str">
        <f t="shared" si="1"/>
        <v>Penal</v>
      </c>
      <c r="C31" s="40" t="s">
        <v>257</v>
      </c>
      <c r="D31" s="14">
        <v>6</v>
      </c>
      <c r="E31" s="14">
        <v>139</v>
      </c>
      <c r="F31" s="14">
        <v>23.166666666666668</v>
      </c>
      <c r="G31" s="14">
        <v>114</v>
      </c>
      <c r="H31" s="14">
        <v>19</v>
      </c>
      <c r="I31" s="15">
        <v>282</v>
      </c>
      <c r="J31" s="16">
        <v>11.66666666666667</v>
      </c>
      <c r="K31" s="16">
        <v>11.5</v>
      </c>
      <c r="L31" s="16">
        <v>8</v>
      </c>
      <c r="M31" s="16">
        <v>10.999999999999998</v>
      </c>
      <c r="N31" s="17">
        <f t="shared" si="2"/>
        <v>0.82014388489208634</v>
      </c>
    </row>
    <row r="32" spans="1:14" x14ac:dyDescent="0.25">
      <c r="A32" s="50" t="s">
        <v>1593</v>
      </c>
      <c r="B32" s="50"/>
      <c r="C32" s="56"/>
      <c r="D32" s="51"/>
      <c r="E32" s="51"/>
      <c r="F32" s="51">
        <v>34</v>
      </c>
      <c r="G32" s="51"/>
      <c r="H32" s="51">
        <v>31</v>
      </c>
      <c r="I32" s="52"/>
      <c r="J32" s="53">
        <v>10</v>
      </c>
      <c r="K32" s="53">
        <v>24</v>
      </c>
      <c r="L32" s="53">
        <v>10</v>
      </c>
      <c r="M32" s="53">
        <v>21</v>
      </c>
      <c r="N32" s="54"/>
    </row>
    <row r="33" spans="1:14" x14ac:dyDescent="0.25">
      <c r="A33" s="18" t="s">
        <v>19</v>
      </c>
      <c r="B33" s="22"/>
      <c r="C33" s="57"/>
      <c r="D33" s="19"/>
      <c r="E33" s="19">
        <v>3209</v>
      </c>
      <c r="F33" s="19">
        <v>545.16666666666663</v>
      </c>
      <c r="G33" s="19">
        <v>2906</v>
      </c>
      <c r="H33" s="19">
        <v>495.10784313725492</v>
      </c>
      <c r="I33" s="20">
        <v>2281</v>
      </c>
      <c r="J33" s="21">
        <v>165.48039215686271</v>
      </c>
      <c r="K33" s="21">
        <v>379.68627450980398</v>
      </c>
      <c r="L33" s="21">
        <v>152.65686274509804</v>
      </c>
      <c r="M33" s="21">
        <v>342.45098039215685</v>
      </c>
      <c r="N33" s="23">
        <f t="shared" si="2"/>
        <v>0.9055780617014646</v>
      </c>
    </row>
    <row r="34" spans="1:14" x14ac:dyDescent="0.25">
      <c r="A34" s="13" t="s">
        <v>258</v>
      </c>
      <c r="B34" s="13" t="s">
        <v>12</v>
      </c>
      <c r="C34" s="40" t="s">
        <v>259</v>
      </c>
      <c r="D34" s="14">
        <v>6</v>
      </c>
      <c r="E34" s="14">
        <v>129</v>
      </c>
      <c r="F34" s="14">
        <v>21.5</v>
      </c>
      <c r="G34" s="14">
        <v>123</v>
      </c>
      <c r="H34" s="14">
        <v>20.5</v>
      </c>
      <c r="I34" s="15">
        <v>220</v>
      </c>
      <c r="J34" s="16">
        <v>16.333333333333329</v>
      </c>
      <c r="K34" s="16">
        <v>5.1666666666666679</v>
      </c>
      <c r="L34" s="16">
        <v>15.333333333333332</v>
      </c>
      <c r="M34" s="16">
        <v>5.1666666666666679</v>
      </c>
      <c r="N34" s="17">
        <f t="shared" si="2"/>
        <v>0.95348837209302328</v>
      </c>
    </row>
    <row r="35" spans="1:14" x14ac:dyDescent="0.25">
      <c r="A35" s="28" t="str">
        <f t="shared" ref="A35:A36" si="3">A34</f>
        <v>Arauca</v>
      </c>
      <c r="B35" s="28" t="str">
        <f t="shared" ref="B35:B36" si="4">B34</f>
        <v>Penal</v>
      </c>
      <c r="C35" s="40" t="s">
        <v>260</v>
      </c>
      <c r="D35" s="14">
        <v>6</v>
      </c>
      <c r="E35" s="14">
        <v>100</v>
      </c>
      <c r="F35" s="14">
        <v>16.666666666666668</v>
      </c>
      <c r="G35" s="14">
        <v>58</v>
      </c>
      <c r="H35" s="14">
        <v>9.6666666666666661</v>
      </c>
      <c r="I35" s="15">
        <v>216</v>
      </c>
      <c r="J35" s="16">
        <v>12.666666666666666</v>
      </c>
      <c r="K35" s="16">
        <v>3.9999999999999996</v>
      </c>
      <c r="L35" s="16">
        <v>5.6666666666666661</v>
      </c>
      <c r="M35" s="16">
        <v>4</v>
      </c>
      <c r="N35" s="17">
        <f t="shared" si="2"/>
        <v>0.57999999999999996</v>
      </c>
    </row>
    <row r="36" spans="1:14" x14ac:dyDescent="0.25">
      <c r="A36" s="28" t="str">
        <f t="shared" si="3"/>
        <v>Arauca</v>
      </c>
      <c r="B36" s="28" t="str">
        <f t="shared" si="4"/>
        <v>Penal</v>
      </c>
      <c r="C36" s="40" t="s">
        <v>261</v>
      </c>
      <c r="D36" s="14">
        <v>6</v>
      </c>
      <c r="E36" s="14">
        <v>134</v>
      </c>
      <c r="F36" s="14">
        <v>22.333333333333332</v>
      </c>
      <c r="G36" s="14">
        <v>136</v>
      </c>
      <c r="H36" s="14">
        <v>22.666666666666668</v>
      </c>
      <c r="I36" s="15">
        <v>194</v>
      </c>
      <c r="J36" s="16">
        <v>22.333333333333336</v>
      </c>
      <c r="K36" s="16"/>
      <c r="L36" s="16">
        <v>22.666666666666675</v>
      </c>
      <c r="M36" s="16"/>
      <c r="N36" s="17">
        <f t="shared" si="2"/>
        <v>1.0149253731343284</v>
      </c>
    </row>
    <row r="37" spans="1:14" x14ac:dyDescent="0.25">
      <c r="A37" s="50" t="s">
        <v>1593</v>
      </c>
      <c r="B37" s="50"/>
      <c r="C37" s="56"/>
      <c r="D37" s="51"/>
      <c r="E37" s="51"/>
      <c r="F37" s="51">
        <v>20</v>
      </c>
      <c r="G37" s="51"/>
      <c r="H37" s="51">
        <v>18</v>
      </c>
      <c r="I37" s="52"/>
      <c r="J37" s="53">
        <v>17</v>
      </c>
      <c r="K37" s="53">
        <v>5</v>
      </c>
      <c r="L37" s="53">
        <v>15</v>
      </c>
      <c r="M37" s="53">
        <v>5</v>
      </c>
      <c r="N37" s="54"/>
    </row>
    <row r="38" spans="1:14" x14ac:dyDescent="0.25">
      <c r="A38" s="18" t="s">
        <v>262</v>
      </c>
      <c r="B38" s="22"/>
      <c r="C38" s="57"/>
      <c r="D38" s="19"/>
      <c r="E38" s="19">
        <v>363</v>
      </c>
      <c r="F38" s="19">
        <v>60.5</v>
      </c>
      <c r="G38" s="19">
        <v>317</v>
      </c>
      <c r="H38" s="19">
        <v>52.833333333333329</v>
      </c>
      <c r="I38" s="20">
        <v>630</v>
      </c>
      <c r="J38" s="21">
        <v>51.333333333333329</v>
      </c>
      <c r="K38" s="21">
        <v>9.1666666666666679</v>
      </c>
      <c r="L38" s="21">
        <v>43.666666666666671</v>
      </c>
      <c r="M38" s="21">
        <v>9.1666666666666679</v>
      </c>
      <c r="N38" s="23">
        <f t="shared" si="2"/>
        <v>0.8732782369146006</v>
      </c>
    </row>
    <row r="39" spans="1:14" x14ac:dyDescent="0.25">
      <c r="A39" s="13" t="s">
        <v>20</v>
      </c>
      <c r="B39" s="13" t="s">
        <v>12</v>
      </c>
      <c r="C39" s="40" t="s">
        <v>263</v>
      </c>
      <c r="D39" s="14">
        <v>6</v>
      </c>
      <c r="E39" s="14">
        <v>279</v>
      </c>
      <c r="F39" s="14">
        <v>46.5</v>
      </c>
      <c r="G39" s="14">
        <v>153</v>
      </c>
      <c r="H39" s="14">
        <v>25.5</v>
      </c>
      <c r="I39" s="15">
        <v>265</v>
      </c>
      <c r="J39" s="16">
        <v>31.166666666666671</v>
      </c>
      <c r="K39" s="16">
        <v>15.33333333333333</v>
      </c>
      <c r="L39" s="16">
        <v>20.833333333333339</v>
      </c>
      <c r="M39" s="16">
        <v>4.666666666666667</v>
      </c>
      <c r="N39" s="17">
        <f t="shared" si="2"/>
        <v>0.54838709677419351</v>
      </c>
    </row>
    <row r="40" spans="1:14" x14ac:dyDescent="0.25">
      <c r="A40" s="50" t="s">
        <v>1593</v>
      </c>
      <c r="B40" s="50"/>
      <c r="C40" s="56"/>
      <c r="D40" s="51"/>
      <c r="E40" s="51"/>
      <c r="F40" s="51">
        <v>47</v>
      </c>
      <c r="G40" s="51"/>
      <c r="H40" s="51">
        <v>26</v>
      </c>
      <c r="I40" s="52"/>
      <c r="J40" s="53">
        <v>31</v>
      </c>
      <c r="K40" s="53"/>
      <c r="L40" s="53">
        <v>21</v>
      </c>
      <c r="M40" s="53">
        <v>5</v>
      </c>
      <c r="N40" s="54"/>
    </row>
    <row r="41" spans="1:14" x14ac:dyDescent="0.25">
      <c r="A41" s="18" t="s">
        <v>23</v>
      </c>
      <c r="B41" s="22"/>
      <c r="C41" s="57"/>
      <c r="D41" s="19"/>
      <c r="E41" s="19">
        <v>279</v>
      </c>
      <c r="F41" s="19">
        <v>46.5</v>
      </c>
      <c r="G41" s="19">
        <v>153</v>
      </c>
      <c r="H41" s="19">
        <v>25.5</v>
      </c>
      <c r="I41" s="20">
        <v>265</v>
      </c>
      <c r="J41" s="21">
        <v>31.166666666666671</v>
      </c>
      <c r="K41" s="21">
        <v>15.33333333333333</v>
      </c>
      <c r="L41" s="21">
        <v>20.833333333333339</v>
      </c>
      <c r="M41" s="21">
        <v>4.666666666666667</v>
      </c>
      <c r="N41" s="23">
        <f t="shared" si="2"/>
        <v>0.54838709677419351</v>
      </c>
    </row>
    <row r="42" spans="1:14" x14ac:dyDescent="0.25">
      <c r="A42" s="13" t="s">
        <v>24</v>
      </c>
      <c r="B42" s="13" t="s">
        <v>12</v>
      </c>
      <c r="C42" s="40" t="s">
        <v>264</v>
      </c>
      <c r="D42" s="14">
        <v>3</v>
      </c>
      <c r="E42" s="14">
        <v>96</v>
      </c>
      <c r="F42" s="14">
        <v>32</v>
      </c>
      <c r="G42" s="14">
        <v>67</v>
      </c>
      <c r="H42" s="14">
        <v>22.333333333333332</v>
      </c>
      <c r="I42" s="15">
        <v>623</v>
      </c>
      <c r="J42" s="16">
        <v>31.999999999999996</v>
      </c>
      <c r="K42" s="16"/>
      <c r="L42" s="16">
        <v>22.333333333333332</v>
      </c>
      <c r="M42" s="16"/>
      <c r="N42" s="17">
        <f t="shared" si="2"/>
        <v>0.69791666666666663</v>
      </c>
    </row>
    <row r="43" spans="1:14" x14ac:dyDescent="0.25">
      <c r="A43" s="28" t="str">
        <f t="shared" ref="A43:A46" si="5">A42</f>
        <v>Barranquilla</v>
      </c>
      <c r="B43" s="28" t="str">
        <f t="shared" ref="B43:B46" si="6">B42</f>
        <v>Penal</v>
      </c>
      <c r="C43" s="40" t="s">
        <v>265</v>
      </c>
      <c r="D43" s="14">
        <v>6</v>
      </c>
      <c r="E43" s="14">
        <v>240</v>
      </c>
      <c r="F43" s="14">
        <v>40</v>
      </c>
      <c r="G43" s="14">
        <v>150</v>
      </c>
      <c r="H43" s="14">
        <v>25</v>
      </c>
      <c r="I43" s="15">
        <v>1222</v>
      </c>
      <c r="J43" s="16">
        <v>25.333333333333332</v>
      </c>
      <c r="K43" s="16">
        <v>14.666666666666666</v>
      </c>
      <c r="L43" s="16">
        <v>13.666666666666666</v>
      </c>
      <c r="M43" s="16">
        <v>11.333333333333334</v>
      </c>
      <c r="N43" s="17">
        <f t="shared" si="2"/>
        <v>0.625</v>
      </c>
    </row>
    <row r="44" spans="1:14" x14ac:dyDescent="0.25">
      <c r="A44" s="28" t="str">
        <f t="shared" si="5"/>
        <v>Barranquilla</v>
      </c>
      <c r="B44" s="28" t="str">
        <f t="shared" si="6"/>
        <v>Penal</v>
      </c>
      <c r="C44" s="40" t="s">
        <v>266</v>
      </c>
      <c r="D44" s="14">
        <v>3</v>
      </c>
      <c r="E44" s="14">
        <v>109</v>
      </c>
      <c r="F44" s="14">
        <v>36.333333333333336</v>
      </c>
      <c r="G44" s="14">
        <v>43</v>
      </c>
      <c r="H44" s="14">
        <v>14.333333333333334</v>
      </c>
      <c r="I44" s="15">
        <v>1278</v>
      </c>
      <c r="J44" s="16">
        <v>21</v>
      </c>
      <c r="K44" s="16">
        <v>15.333333333333336</v>
      </c>
      <c r="L44" s="16">
        <v>2.6666666666666665</v>
      </c>
      <c r="M44" s="16">
        <v>11.666666666666668</v>
      </c>
      <c r="N44" s="17">
        <f t="shared" si="2"/>
        <v>0.39449541284403672</v>
      </c>
    </row>
    <row r="45" spans="1:14" x14ac:dyDescent="0.25">
      <c r="A45" s="28" t="str">
        <f t="shared" si="5"/>
        <v>Barranquilla</v>
      </c>
      <c r="B45" s="28" t="str">
        <f t="shared" si="6"/>
        <v>Penal</v>
      </c>
      <c r="C45" s="40" t="s">
        <v>267</v>
      </c>
      <c r="D45" s="14">
        <v>6</v>
      </c>
      <c r="E45" s="14">
        <v>213</v>
      </c>
      <c r="F45" s="14">
        <v>35.5</v>
      </c>
      <c r="G45" s="14">
        <v>129</v>
      </c>
      <c r="H45" s="14">
        <v>21.5</v>
      </c>
      <c r="I45" s="15">
        <v>467</v>
      </c>
      <c r="J45" s="16">
        <v>22.000000000000004</v>
      </c>
      <c r="K45" s="16">
        <v>13.499999999999998</v>
      </c>
      <c r="L45" s="16">
        <v>9</v>
      </c>
      <c r="M45" s="16">
        <v>12.499999999999998</v>
      </c>
      <c r="N45" s="17">
        <f t="shared" si="2"/>
        <v>0.60563380281690138</v>
      </c>
    </row>
    <row r="46" spans="1:14" x14ac:dyDescent="0.25">
      <c r="A46" s="28" t="str">
        <f t="shared" si="5"/>
        <v>Barranquilla</v>
      </c>
      <c r="B46" s="28" t="str">
        <f t="shared" si="6"/>
        <v>Penal</v>
      </c>
      <c r="C46" s="40" t="s">
        <v>268</v>
      </c>
      <c r="D46" s="14">
        <v>3</v>
      </c>
      <c r="E46" s="14">
        <v>30</v>
      </c>
      <c r="F46" s="14">
        <v>10</v>
      </c>
      <c r="G46" s="14">
        <v>31</v>
      </c>
      <c r="H46" s="14">
        <v>10.333333333333334</v>
      </c>
      <c r="I46" s="15">
        <v>1055</v>
      </c>
      <c r="J46" s="16">
        <v>0</v>
      </c>
      <c r="K46" s="16">
        <v>10</v>
      </c>
      <c r="L46" s="16">
        <v>0</v>
      </c>
      <c r="M46" s="16">
        <v>10.333333333333332</v>
      </c>
      <c r="N46" s="17">
        <f t="shared" si="2"/>
        <v>1.0333333333333334</v>
      </c>
    </row>
    <row r="47" spans="1:14" x14ac:dyDescent="0.25">
      <c r="A47" s="50" t="s">
        <v>1593</v>
      </c>
      <c r="B47" s="50"/>
      <c r="C47" s="56"/>
      <c r="D47" s="51"/>
      <c r="E47" s="51"/>
      <c r="F47" s="51">
        <v>31</v>
      </c>
      <c r="G47" s="51"/>
      <c r="H47" s="51">
        <v>19</v>
      </c>
      <c r="I47" s="52"/>
      <c r="J47" s="53">
        <v>20</v>
      </c>
      <c r="K47" s="53">
        <v>13</v>
      </c>
      <c r="L47" s="53">
        <v>10</v>
      </c>
      <c r="M47" s="53">
        <v>11</v>
      </c>
      <c r="N47" s="54"/>
    </row>
    <row r="48" spans="1:14" x14ac:dyDescent="0.25">
      <c r="A48" s="18" t="s">
        <v>27</v>
      </c>
      <c r="B48" s="22"/>
      <c r="C48" s="57"/>
      <c r="D48" s="19"/>
      <c r="E48" s="19">
        <v>688</v>
      </c>
      <c r="F48" s="19">
        <v>153.83333333333334</v>
      </c>
      <c r="G48" s="19">
        <v>420</v>
      </c>
      <c r="H48" s="19">
        <v>93.499999999999986</v>
      </c>
      <c r="I48" s="20">
        <v>4645</v>
      </c>
      <c r="J48" s="21">
        <v>100.33333333333333</v>
      </c>
      <c r="K48" s="21">
        <v>53.5</v>
      </c>
      <c r="L48" s="21">
        <v>47.666666666666664</v>
      </c>
      <c r="M48" s="21">
        <v>45.833333333333329</v>
      </c>
      <c r="N48" s="23">
        <f t="shared" si="2"/>
        <v>0.61046511627906974</v>
      </c>
    </row>
    <row r="49" spans="1:14" x14ac:dyDescent="0.25">
      <c r="A49" s="13" t="s">
        <v>28</v>
      </c>
      <c r="B49" s="13" t="s">
        <v>12</v>
      </c>
      <c r="C49" s="40" t="s">
        <v>269</v>
      </c>
      <c r="D49" s="14">
        <v>6</v>
      </c>
      <c r="E49" s="14">
        <v>122</v>
      </c>
      <c r="F49" s="14">
        <v>20.333333333333332</v>
      </c>
      <c r="G49" s="14">
        <v>112</v>
      </c>
      <c r="H49" s="14">
        <v>18.666666666666668</v>
      </c>
      <c r="I49" s="15">
        <v>124</v>
      </c>
      <c r="J49" s="16">
        <v>2.5000000000000004</v>
      </c>
      <c r="K49" s="16">
        <v>17.833333333333332</v>
      </c>
      <c r="L49" s="16">
        <v>6.833333333333333</v>
      </c>
      <c r="M49" s="16">
        <v>11.833333333333334</v>
      </c>
      <c r="N49" s="17">
        <f t="shared" si="2"/>
        <v>0.91803278688524592</v>
      </c>
    </row>
    <row r="50" spans="1:14" x14ac:dyDescent="0.25">
      <c r="A50" s="28" t="str">
        <f t="shared" ref="A50:A51" si="7">A49</f>
        <v>Bogotá</v>
      </c>
      <c r="B50" s="28" t="str">
        <f t="shared" ref="B50:B51" si="8">B49</f>
        <v>Penal</v>
      </c>
      <c r="C50" s="40" t="s">
        <v>270</v>
      </c>
      <c r="D50" s="14">
        <v>3</v>
      </c>
      <c r="E50" s="14">
        <v>9</v>
      </c>
      <c r="F50" s="14">
        <v>3</v>
      </c>
      <c r="G50" s="14">
        <v>11</v>
      </c>
      <c r="H50" s="14">
        <v>3.6666666666666665</v>
      </c>
      <c r="I50" s="15">
        <v>127</v>
      </c>
      <c r="J50" s="16">
        <v>3</v>
      </c>
      <c r="K50" s="16"/>
      <c r="L50" s="16">
        <v>3.666666666666667</v>
      </c>
      <c r="M50" s="16"/>
      <c r="N50" s="17">
        <f t="shared" si="2"/>
        <v>1.2222222222222223</v>
      </c>
    </row>
    <row r="51" spans="1:14" x14ac:dyDescent="0.25">
      <c r="A51" s="28" t="str">
        <f t="shared" si="7"/>
        <v>Bogotá</v>
      </c>
      <c r="B51" s="28" t="str">
        <f t="shared" si="8"/>
        <v>Penal</v>
      </c>
      <c r="C51" s="40" t="s">
        <v>271</v>
      </c>
      <c r="D51" s="14">
        <v>6</v>
      </c>
      <c r="E51" s="14">
        <v>206</v>
      </c>
      <c r="F51" s="14">
        <v>34.333333333333336</v>
      </c>
      <c r="G51" s="14">
        <v>118</v>
      </c>
      <c r="H51" s="14">
        <v>19.666666666666668</v>
      </c>
      <c r="I51" s="15">
        <v>198</v>
      </c>
      <c r="J51" s="16">
        <v>17.5</v>
      </c>
      <c r="K51" s="16">
        <v>16.833333333333332</v>
      </c>
      <c r="L51" s="16">
        <v>1.8333333333333337</v>
      </c>
      <c r="M51" s="16">
        <v>17.833333333333332</v>
      </c>
      <c r="N51" s="17">
        <f t="shared" si="2"/>
        <v>0.57281553398058249</v>
      </c>
    </row>
    <row r="52" spans="1:14" x14ac:dyDescent="0.25">
      <c r="A52" s="50" t="s">
        <v>1593</v>
      </c>
      <c r="B52" s="50"/>
      <c r="C52" s="56"/>
      <c r="D52" s="51"/>
      <c r="E52" s="51"/>
      <c r="F52" s="51">
        <v>19</v>
      </c>
      <c r="G52" s="51"/>
      <c r="H52" s="51">
        <v>14</v>
      </c>
      <c r="I52" s="52"/>
      <c r="J52" s="53">
        <v>8</v>
      </c>
      <c r="K52" s="53">
        <v>17</v>
      </c>
      <c r="L52" s="53">
        <v>4</v>
      </c>
      <c r="M52" s="53">
        <v>15</v>
      </c>
      <c r="N52" s="54"/>
    </row>
    <row r="53" spans="1:14" x14ac:dyDescent="0.25">
      <c r="A53" s="18" t="s">
        <v>55</v>
      </c>
      <c r="B53" s="22"/>
      <c r="C53" s="57"/>
      <c r="D53" s="19"/>
      <c r="E53" s="19">
        <v>337</v>
      </c>
      <c r="F53" s="19">
        <v>57.666666666666671</v>
      </c>
      <c r="G53" s="19">
        <v>241</v>
      </c>
      <c r="H53" s="19">
        <v>42</v>
      </c>
      <c r="I53" s="20">
        <v>449</v>
      </c>
      <c r="J53" s="21">
        <v>23</v>
      </c>
      <c r="K53" s="21">
        <v>34.666666666666664</v>
      </c>
      <c r="L53" s="21">
        <v>12.333333333333334</v>
      </c>
      <c r="M53" s="21">
        <v>29.666666666666664</v>
      </c>
      <c r="N53" s="23">
        <f t="shared" si="2"/>
        <v>0.71513353115727007</v>
      </c>
    </row>
    <row r="54" spans="1:14" x14ac:dyDescent="0.25">
      <c r="A54" s="13" t="s">
        <v>56</v>
      </c>
      <c r="B54" s="13" t="s">
        <v>12</v>
      </c>
      <c r="C54" s="40" t="s">
        <v>272</v>
      </c>
      <c r="D54" s="14">
        <v>6</v>
      </c>
      <c r="E54" s="14">
        <v>245</v>
      </c>
      <c r="F54" s="14">
        <v>40.833333333333336</v>
      </c>
      <c r="G54" s="14">
        <v>229</v>
      </c>
      <c r="H54" s="14">
        <v>38.166666666666664</v>
      </c>
      <c r="I54" s="15">
        <v>389</v>
      </c>
      <c r="J54" s="16">
        <v>21.666666666666668</v>
      </c>
      <c r="K54" s="16">
        <v>19.166666666666671</v>
      </c>
      <c r="L54" s="16">
        <v>20.166666666666668</v>
      </c>
      <c r="M54" s="16">
        <v>18</v>
      </c>
      <c r="N54" s="17">
        <f t="shared" si="2"/>
        <v>0.9346938775510204</v>
      </c>
    </row>
    <row r="55" spans="1:14" x14ac:dyDescent="0.25">
      <c r="A55" s="28" t="str">
        <f t="shared" ref="A55:A64" si="9">A54</f>
        <v>Bucaramanga</v>
      </c>
      <c r="B55" s="28" t="str">
        <f t="shared" ref="B55:B64" si="10">B54</f>
        <v>Penal</v>
      </c>
      <c r="C55" s="40" t="s">
        <v>273</v>
      </c>
      <c r="D55" s="14">
        <v>6</v>
      </c>
      <c r="E55" s="14">
        <v>134</v>
      </c>
      <c r="F55" s="14">
        <v>22.333333333333332</v>
      </c>
      <c r="G55" s="14">
        <v>112</v>
      </c>
      <c r="H55" s="14">
        <v>18.666666666666668</v>
      </c>
      <c r="I55" s="15">
        <v>34</v>
      </c>
      <c r="J55" s="16">
        <v>2.1666666666666665</v>
      </c>
      <c r="K55" s="16">
        <v>20.166666666666668</v>
      </c>
      <c r="L55" s="16">
        <v>1.8333333333333333</v>
      </c>
      <c r="M55" s="16">
        <v>16.833333333333336</v>
      </c>
      <c r="N55" s="17">
        <f t="shared" si="2"/>
        <v>0.83582089552238803</v>
      </c>
    </row>
    <row r="56" spans="1:14" x14ac:dyDescent="0.25">
      <c r="A56" s="28" t="str">
        <f t="shared" si="9"/>
        <v>Bucaramanga</v>
      </c>
      <c r="B56" s="28" t="str">
        <f t="shared" si="10"/>
        <v>Penal</v>
      </c>
      <c r="C56" s="40" t="s">
        <v>274</v>
      </c>
      <c r="D56" s="14">
        <v>6</v>
      </c>
      <c r="E56" s="14">
        <v>271</v>
      </c>
      <c r="F56" s="14">
        <v>45.166666666666664</v>
      </c>
      <c r="G56" s="14">
        <v>246</v>
      </c>
      <c r="H56" s="14">
        <v>41</v>
      </c>
      <c r="I56" s="15">
        <v>959</v>
      </c>
      <c r="J56" s="16">
        <v>25</v>
      </c>
      <c r="K56" s="16">
        <v>20.166666666666668</v>
      </c>
      <c r="L56" s="16">
        <v>15.33333333333333</v>
      </c>
      <c r="M56" s="16">
        <v>25.666666666666668</v>
      </c>
      <c r="N56" s="17">
        <f t="shared" si="2"/>
        <v>0.90774907749077494</v>
      </c>
    </row>
    <row r="57" spans="1:14" x14ac:dyDescent="0.25">
      <c r="A57" s="28" t="str">
        <f t="shared" si="9"/>
        <v>Bucaramanga</v>
      </c>
      <c r="B57" s="28" t="str">
        <f t="shared" si="10"/>
        <v>Penal</v>
      </c>
      <c r="C57" s="40" t="s">
        <v>275</v>
      </c>
      <c r="D57" s="14">
        <v>6</v>
      </c>
      <c r="E57" s="14">
        <v>249</v>
      </c>
      <c r="F57" s="14">
        <v>41.5</v>
      </c>
      <c r="G57" s="14">
        <v>213</v>
      </c>
      <c r="H57" s="14">
        <v>35.5</v>
      </c>
      <c r="I57" s="15">
        <v>598</v>
      </c>
      <c r="J57" s="16">
        <v>19.833333333333336</v>
      </c>
      <c r="K57" s="16">
        <v>21.666666666666664</v>
      </c>
      <c r="L57" s="16">
        <v>17</v>
      </c>
      <c r="M57" s="16">
        <v>18.5</v>
      </c>
      <c r="N57" s="17">
        <f t="shared" si="2"/>
        <v>0.85542168674698793</v>
      </c>
    </row>
    <row r="58" spans="1:14" x14ac:dyDescent="0.25">
      <c r="A58" s="28" t="str">
        <f t="shared" si="9"/>
        <v>Bucaramanga</v>
      </c>
      <c r="B58" s="28" t="str">
        <f t="shared" si="10"/>
        <v>Penal</v>
      </c>
      <c r="C58" s="40" t="s">
        <v>276</v>
      </c>
      <c r="D58" s="14">
        <v>6</v>
      </c>
      <c r="E58" s="14">
        <v>260</v>
      </c>
      <c r="F58" s="14">
        <v>43.333333333333336</v>
      </c>
      <c r="G58" s="14">
        <v>227</v>
      </c>
      <c r="H58" s="14">
        <v>37.833333333333336</v>
      </c>
      <c r="I58" s="15">
        <v>448</v>
      </c>
      <c r="J58" s="16">
        <v>25.166666666666671</v>
      </c>
      <c r="K58" s="16">
        <v>18.166666666666664</v>
      </c>
      <c r="L58" s="16">
        <v>21.666666666666671</v>
      </c>
      <c r="M58" s="16">
        <v>16.166666666666668</v>
      </c>
      <c r="N58" s="17">
        <f t="shared" si="2"/>
        <v>0.87307692307692308</v>
      </c>
    </row>
    <row r="59" spans="1:14" x14ac:dyDescent="0.25">
      <c r="A59" s="28" t="str">
        <f t="shared" si="9"/>
        <v>Bucaramanga</v>
      </c>
      <c r="B59" s="28" t="str">
        <f t="shared" si="10"/>
        <v>Penal</v>
      </c>
      <c r="C59" s="40" t="s">
        <v>277</v>
      </c>
      <c r="D59" s="14">
        <v>6</v>
      </c>
      <c r="E59" s="14">
        <v>266</v>
      </c>
      <c r="F59" s="14">
        <v>44.333333333333336</v>
      </c>
      <c r="G59" s="14">
        <v>278</v>
      </c>
      <c r="H59" s="14">
        <v>46.333333333333336</v>
      </c>
      <c r="I59" s="15">
        <v>582</v>
      </c>
      <c r="J59" s="16">
        <v>25.166666666666668</v>
      </c>
      <c r="K59" s="16">
        <v>19.166666666666664</v>
      </c>
      <c r="L59" s="16">
        <v>30.166666666666661</v>
      </c>
      <c r="M59" s="16">
        <v>16.166666666666664</v>
      </c>
      <c r="N59" s="17">
        <f t="shared" si="2"/>
        <v>1.0451127819548873</v>
      </c>
    </row>
    <row r="60" spans="1:14" x14ac:dyDescent="0.25">
      <c r="A60" s="28" t="str">
        <f t="shared" si="9"/>
        <v>Bucaramanga</v>
      </c>
      <c r="B60" s="28" t="str">
        <f t="shared" si="10"/>
        <v>Penal</v>
      </c>
      <c r="C60" s="40" t="s">
        <v>278</v>
      </c>
      <c r="D60" s="14">
        <v>6</v>
      </c>
      <c r="E60" s="14">
        <v>271</v>
      </c>
      <c r="F60" s="14">
        <v>45.166666666666664</v>
      </c>
      <c r="G60" s="14">
        <v>223</v>
      </c>
      <c r="H60" s="14">
        <v>37.166666666666664</v>
      </c>
      <c r="I60" s="15">
        <v>639</v>
      </c>
      <c r="J60" s="16">
        <v>25.5</v>
      </c>
      <c r="K60" s="16">
        <v>19.666666666666664</v>
      </c>
      <c r="L60" s="16">
        <v>19.333333333333336</v>
      </c>
      <c r="M60" s="16">
        <v>17.833333333333332</v>
      </c>
      <c r="N60" s="17">
        <f t="shared" si="2"/>
        <v>0.82287822878228778</v>
      </c>
    </row>
    <row r="61" spans="1:14" x14ac:dyDescent="0.25">
      <c r="A61" s="28" t="str">
        <f t="shared" si="9"/>
        <v>Bucaramanga</v>
      </c>
      <c r="B61" s="28" t="str">
        <f t="shared" si="10"/>
        <v>Penal</v>
      </c>
      <c r="C61" s="40" t="s">
        <v>279</v>
      </c>
      <c r="D61" s="14">
        <v>6</v>
      </c>
      <c r="E61" s="14">
        <v>264</v>
      </c>
      <c r="F61" s="14">
        <v>44</v>
      </c>
      <c r="G61" s="14">
        <v>163</v>
      </c>
      <c r="H61" s="14">
        <v>27.166666666666668</v>
      </c>
      <c r="I61" s="15">
        <v>681</v>
      </c>
      <c r="J61" s="16">
        <v>24.333333333333343</v>
      </c>
      <c r="K61" s="16">
        <v>19.666666666666668</v>
      </c>
      <c r="L61" s="16">
        <v>11.166666666666668</v>
      </c>
      <c r="M61" s="16">
        <v>16</v>
      </c>
      <c r="N61" s="17">
        <f t="shared" si="2"/>
        <v>0.61742424242424243</v>
      </c>
    </row>
    <row r="62" spans="1:14" x14ac:dyDescent="0.25">
      <c r="A62" s="28" t="str">
        <f t="shared" si="9"/>
        <v>Bucaramanga</v>
      </c>
      <c r="B62" s="28" t="str">
        <f t="shared" si="10"/>
        <v>Penal</v>
      </c>
      <c r="C62" s="40" t="s">
        <v>280</v>
      </c>
      <c r="D62" s="14">
        <v>3</v>
      </c>
      <c r="E62" s="14">
        <v>65</v>
      </c>
      <c r="F62" s="14">
        <v>21.666666666666668</v>
      </c>
      <c r="G62" s="14">
        <v>64</v>
      </c>
      <c r="H62" s="14">
        <v>21.333333333333332</v>
      </c>
      <c r="I62" s="15">
        <v>13</v>
      </c>
      <c r="J62" s="16"/>
      <c r="K62" s="16">
        <v>21.666666666666668</v>
      </c>
      <c r="L62" s="16"/>
      <c r="M62" s="16">
        <v>21.333333333333332</v>
      </c>
      <c r="N62" s="17">
        <f t="shared" si="2"/>
        <v>0.98461538461538467</v>
      </c>
    </row>
    <row r="63" spans="1:14" x14ac:dyDescent="0.25">
      <c r="A63" s="28" t="str">
        <f t="shared" si="9"/>
        <v>Bucaramanga</v>
      </c>
      <c r="B63" s="28" t="str">
        <f t="shared" si="10"/>
        <v>Penal</v>
      </c>
      <c r="C63" s="40" t="s">
        <v>281</v>
      </c>
      <c r="D63" s="14">
        <v>3.8</v>
      </c>
      <c r="E63" s="14">
        <v>125</v>
      </c>
      <c r="F63" s="14">
        <v>32.894736842105267</v>
      </c>
      <c r="G63" s="14">
        <v>86</v>
      </c>
      <c r="H63" s="14">
        <v>22.631578947368421</v>
      </c>
      <c r="I63" s="15">
        <v>475</v>
      </c>
      <c r="J63" s="16">
        <v>16.052631578947373</v>
      </c>
      <c r="K63" s="16">
        <v>16.842105263157897</v>
      </c>
      <c r="L63" s="16">
        <v>11.05263157894737</v>
      </c>
      <c r="M63" s="16">
        <v>11.578947368421053</v>
      </c>
      <c r="N63" s="17">
        <f t="shared" si="2"/>
        <v>0.68799999999999994</v>
      </c>
    </row>
    <row r="64" spans="1:14" x14ac:dyDescent="0.25">
      <c r="A64" s="28" t="str">
        <f t="shared" si="9"/>
        <v>Bucaramanga</v>
      </c>
      <c r="B64" s="28" t="str">
        <f t="shared" si="10"/>
        <v>Penal</v>
      </c>
      <c r="C64" s="40" t="s">
        <v>446</v>
      </c>
      <c r="D64" s="31" t="s">
        <v>204</v>
      </c>
      <c r="E64" s="31" t="s">
        <v>204</v>
      </c>
      <c r="F64" s="31" t="s">
        <v>204</v>
      </c>
      <c r="G64" s="31" t="s">
        <v>204</v>
      </c>
      <c r="H64" s="31" t="s">
        <v>204</v>
      </c>
      <c r="I64" s="31" t="s">
        <v>204</v>
      </c>
      <c r="J64" s="31" t="s">
        <v>204</v>
      </c>
      <c r="K64" s="31" t="s">
        <v>204</v>
      </c>
      <c r="L64" s="31" t="s">
        <v>204</v>
      </c>
      <c r="M64" s="31" t="s">
        <v>204</v>
      </c>
      <c r="N64" s="31" t="s">
        <v>204</v>
      </c>
    </row>
    <row r="65" spans="1:14" x14ac:dyDescent="0.25">
      <c r="A65" s="50" t="s">
        <v>1593</v>
      </c>
      <c r="B65" s="50"/>
      <c r="C65" s="56"/>
      <c r="D65" s="51"/>
      <c r="E65" s="51"/>
      <c r="F65" s="51">
        <v>38</v>
      </c>
      <c r="G65" s="51"/>
      <c r="H65" s="51">
        <v>33</v>
      </c>
      <c r="I65" s="52"/>
      <c r="J65" s="53">
        <v>21</v>
      </c>
      <c r="K65" s="53">
        <v>20</v>
      </c>
      <c r="L65" s="53">
        <v>16</v>
      </c>
      <c r="M65" s="53">
        <v>18</v>
      </c>
      <c r="N65" s="54"/>
    </row>
    <row r="66" spans="1:14" x14ac:dyDescent="0.25">
      <c r="A66" s="18" t="s">
        <v>63</v>
      </c>
      <c r="B66" s="22"/>
      <c r="C66" s="57"/>
      <c r="D66" s="19"/>
      <c r="E66" s="19">
        <v>2150</v>
      </c>
      <c r="F66" s="19">
        <v>381.22807017543863</v>
      </c>
      <c r="G66" s="19">
        <v>1841</v>
      </c>
      <c r="H66" s="19">
        <v>325.79824561403507</v>
      </c>
      <c r="I66" s="20">
        <v>4818</v>
      </c>
      <c r="J66" s="21">
        <v>184.88596491228071</v>
      </c>
      <c r="K66" s="21">
        <v>196.34210526315786</v>
      </c>
      <c r="L66" s="21">
        <v>147.71929824561403</v>
      </c>
      <c r="M66" s="21">
        <v>178.07894736842107</v>
      </c>
      <c r="N66" s="23">
        <f t="shared" si="2"/>
        <v>0.85627906976744184</v>
      </c>
    </row>
    <row r="67" spans="1:14" x14ac:dyDescent="0.25">
      <c r="A67" s="13" t="s">
        <v>64</v>
      </c>
      <c r="B67" s="13" t="s">
        <v>12</v>
      </c>
      <c r="C67" s="40" t="s">
        <v>282</v>
      </c>
      <c r="D67" s="14">
        <v>6</v>
      </c>
      <c r="E67" s="14">
        <v>93</v>
      </c>
      <c r="F67" s="14">
        <v>15.5</v>
      </c>
      <c r="G67" s="14">
        <v>80</v>
      </c>
      <c r="H67" s="14">
        <v>13.333333333333334</v>
      </c>
      <c r="I67" s="15">
        <v>295</v>
      </c>
      <c r="J67" s="16">
        <v>8.8333333333333321</v>
      </c>
      <c r="K67" s="16">
        <v>6.6666666666666661</v>
      </c>
      <c r="L67" s="16">
        <v>7.1666666666666652</v>
      </c>
      <c r="M67" s="16">
        <v>6.1666666666666661</v>
      </c>
      <c r="N67" s="17">
        <f t="shared" si="2"/>
        <v>0.86021505376344087</v>
      </c>
    </row>
    <row r="68" spans="1:14" x14ac:dyDescent="0.25">
      <c r="A68" s="28" t="str">
        <f t="shared" ref="A68:A81" si="11">A67</f>
        <v>Buga</v>
      </c>
      <c r="B68" s="28" t="str">
        <f t="shared" ref="B68:B81" si="12">B67</f>
        <v>Penal</v>
      </c>
      <c r="C68" s="40" t="s">
        <v>283</v>
      </c>
      <c r="D68" s="14">
        <v>6</v>
      </c>
      <c r="E68" s="14">
        <v>99</v>
      </c>
      <c r="F68" s="14">
        <v>16.5</v>
      </c>
      <c r="G68" s="14">
        <v>101</v>
      </c>
      <c r="H68" s="14">
        <v>16.833333333333332</v>
      </c>
      <c r="I68" s="15">
        <v>206</v>
      </c>
      <c r="J68" s="16">
        <v>9.5</v>
      </c>
      <c r="K68" s="16">
        <v>7</v>
      </c>
      <c r="L68" s="16">
        <v>9.6666666666666643</v>
      </c>
      <c r="M68" s="16">
        <v>7.166666666666667</v>
      </c>
      <c r="N68" s="17">
        <f t="shared" si="2"/>
        <v>1.0202020202020201</v>
      </c>
    </row>
    <row r="69" spans="1:14" x14ac:dyDescent="0.25">
      <c r="A69" s="28" t="str">
        <f t="shared" si="11"/>
        <v>Buga</v>
      </c>
      <c r="B69" s="28" t="str">
        <f t="shared" si="12"/>
        <v>Penal</v>
      </c>
      <c r="C69" s="40" t="s">
        <v>284</v>
      </c>
      <c r="D69" s="14">
        <v>6</v>
      </c>
      <c r="E69" s="14">
        <v>86</v>
      </c>
      <c r="F69" s="14">
        <v>14.333333333333334</v>
      </c>
      <c r="G69" s="14">
        <v>93</v>
      </c>
      <c r="H69" s="14">
        <v>15.5</v>
      </c>
      <c r="I69" s="15">
        <v>167</v>
      </c>
      <c r="J69" s="16">
        <v>11.000000000000002</v>
      </c>
      <c r="K69" s="16">
        <v>3.333333333333333</v>
      </c>
      <c r="L69" s="16">
        <v>9.8333333333333321</v>
      </c>
      <c r="M69" s="16">
        <v>5.6666666666666661</v>
      </c>
      <c r="N69" s="17">
        <f t="shared" si="2"/>
        <v>1.0813953488372092</v>
      </c>
    </row>
    <row r="70" spans="1:14" x14ac:dyDescent="0.25">
      <c r="A70" s="28" t="str">
        <f t="shared" si="11"/>
        <v>Buga</v>
      </c>
      <c r="B70" s="28" t="str">
        <f t="shared" si="12"/>
        <v>Penal</v>
      </c>
      <c r="C70" s="40" t="s">
        <v>285</v>
      </c>
      <c r="D70" s="14">
        <v>6</v>
      </c>
      <c r="E70" s="14">
        <v>212</v>
      </c>
      <c r="F70" s="14">
        <v>35.333333333333336</v>
      </c>
      <c r="G70" s="14">
        <v>164</v>
      </c>
      <c r="H70" s="14">
        <v>27.333333333333332</v>
      </c>
      <c r="I70" s="15">
        <v>231</v>
      </c>
      <c r="J70" s="16">
        <v>28.500000000000004</v>
      </c>
      <c r="K70" s="16">
        <v>6.8333333333333321</v>
      </c>
      <c r="L70" s="16">
        <v>20.333333333333339</v>
      </c>
      <c r="M70" s="16">
        <v>7.0000000000000009</v>
      </c>
      <c r="N70" s="17">
        <f t="shared" si="2"/>
        <v>0.77358490566037741</v>
      </c>
    </row>
    <row r="71" spans="1:14" x14ac:dyDescent="0.25">
      <c r="A71" s="28" t="str">
        <f t="shared" si="11"/>
        <v>Buga</v>
      </c>
      <c r="B71" s="28" t="str">
        <f t="shared" si="12"/>
        <v>Penal</v>
      </c>
      <c r="C71" s="40" t="s">
        <v>447</v>
      </c>
      <c r="D71" s="31" t="s">
        <v>204</v>
      </c>
      <c r="E71" s="31" t="s">
        <v>204</v>
      </c>
      <c r="F71" s="31" t="s">
        <v>204</v>
      </c>
      <c r="G71" s="31" t="s">
        <v>204</v>
      </c>
      <c r="H71" s="31" t="s">
        <v>204</v>
      </c>
      <c r="I71" s="31" t="s">
        <v>204</v>
      </c>
      <c r="J71" s="31" t="s">
        <v>204</v>
      </c>
      <c r="K71" s="31" t="s">
        <v>204</v>
      </c>
      <c r="L71" s="31" t="s">
        <v>204</v>
      </c>
      <c r="M71" s="31" t="s">
        <v>204</v>
      </c>
      <c r="N71" s="31" t="s">
        <v>204</v>
      </c>
    </row>
    <row r="72" spans="1:14" x14ac:dyDescent="0.25">
      <c r="A72" s="28" t="str">
        <f>A70</f>
        <v>Buga</v>
      </c>
      <c r="B72" s="28" t="str">
        <f>B70</f>
        <v>Penal</v>
      </c>
      <c r="C72" s="40" t="s">
        <v>286</v>
      </c>
      <c r="D72" s="14">
        <v>6</v>
      </c>
      <c r="E72" s="14">
        <v>118</v>
      </c>
      <c r="F72" s="14">
        <v>19.666666666666668</v>
      </c>
      <c r="G72" s="14">
        <v>100</v>
      </c>
      <c r="H72" s="14">
        <v>16.666666666666668</v>
      </c>
      <c r="I72" s="15">
        <v>231</v>
      </c>
      <c r="J72" s="16">
        <v>19.666666666666668</v>
      </c>
      <c r="K72" s="16"/>
      <c r="L72" s="16">
        <v>16.666666666666668</v>
      </c>
      <c r="M72" s="16"/>
      <c r="N72" s="17">
        <f t="shared" si="2"/>
        <v>0.84745762711864403</v>
      </c>
    </row>
    <row r="73" spans="1:14" x14ac:dyDescent="0.25">
      <c r="A73" s="28" t="str">
        <f t="shared" si="11"/>
        <v>Buga</v>
      </c>
      <c r="B73" s="28" t="str">
        <f t="shared" si="12"/>
        <v>Penal</v>
      </c>
      <c r="C73" s="40" t="s">
        <v>287</v>
      </c>
      <c r="D73" s="14">
        <v>6</v>
      </c>
      <c r="E73" s="14">
        <v>54</v>
      </c>
      <c r="F73" s="14">
        <v>9</v>
      </c>
      <c r="G73" s="14">
        <v>52</v>
      </c>
      <c r="H73" s="14">
        <v>8.6666666666666661</v>
      </c>
      <c r="I73" s="15">
        <v>66</v>
      </c>
      <c r="J73" s="16">
        <v>9.0000000000000018</v>
      </c>
      <c r="K73" s="16"/>
      <c r="L73" s="16">
        <v>8.6666666666666696</v>
      </c>
      <c r="M73" s="16"/>
      <c r="N73" s="17">
        <f t="shared" si="2"/>
        <v>0.96296296296296291</v>
      </c>
    </row>
    <row r="74" spans="1:14" x14ac:dyDescent="0.25">
      <c r="A74" s="28" t="str">
        <f t="shared" si="11"/>
        <v>Buga</v>
      </c>
      <c r="B74" s="28" t="str">
        <f t="shared" si="12"/>
        <v>Penal</v>
      </c>
      <c r="C74" s="40" t="s">
        <v>288</v>
      </c>
      <c r="D74" s="14">
        <v>6</v>
      </c>
      <c r="E74" s="14">
        <v>189</v>
      </c>
      <c r="F74" s="14">
        <v>31.5</v>
      </c>
      <c r="G74" s="14">
        <v>189</v>
      </c>
      <c r="H74" s="14">
        <v>31.5</v>
      </c>
      <c r="I74" s="15">
        <v>70</v>
      </c>
      <c r="J74" s="16">
        <v>12.999999999999996</v>
      </c>
      <c r="K74" s="16">
        <v>18.499999999999996</v>
      </c>
      <c r="L74" s="16">
        <v>15.166666666666663</v>
      </c>
      <c r="M74" s="16">
        <v>16.333333333333336</v>
      </c>
      <c r="N74" s="17">
        <f t="shared" si="2"/>
        <v>1</v>
      </c>
    </row>
    <row r="75" spans="1:14" x14ac:dyDescent="0.25">
      <c r="A75" s="28" t="str">
        <f t="shared" si="11"/>
        <v>Buga</v>
      </c>
      <c r="B75" s="28" t="str">
        <f t="shared" si="12"/>
        <v>Penal</v>
      </c>
      <c r="C75" s="40" t="s">
        <v>289</v>
      </c>
      <c r="D75" s="14">
        <v>6</v>
      </c>
      <c r="E75" s="14">
        <v>156</v>
      </c>
      <c r="F75" s="14">
        <v>26</v>
      </c>
      <c r="G75" s="14">
        <v>134</v>
      </c>
      <c r="H75" s="14">
        <v>22.333333333333332</v>
      </c>
      <c r="I75" s="15">
        <v>62</v>
      </c>
      <c r="J75" s="16">
        <v>10.499999999999998</v>
      </c>
      <c r="K75" s="16">
        <v>15.5</v>
      </c>
      <c r="L75" s="16">
        <v>8.6666666666666661</v>
      </c>
      <c r="M75" s="16">
        <v>13.666666666666668</v>
      </c>
      <c r="N75" s="17">
        <f t="shared" si="2"/>
        <v>0.85897435897435892</v>
      </c>
    </row>
    <row r="76" spans="1:14" x14ac:dyDescent="0.25">
      <c r="A76" s="28" t="str">
        <f t="shared" si="11"/>
        <v>Buga</v>
      </c>
      <c r="B76" s="28" t="str">
        <f t="shared" si="12"/>
        <v>Penal</v>
      </c>
      <c r="C76" s="40" t="s">
        <v>290</v>
      </c>
      <c r="D76" s="14">
        <v>6</v>
      </c>
      <c r="E76" s="14">
        <v>229</v>
      </c>
      <c r="F76" s="14">
        <v>38.166666666666664</v>
      </c>
      <c r="G76" s="14">
        <v>163</v>
      </c>
      <c r="H76" s="14">
        <v>27.166666666666668</v>
      </c>
      <c r="I76" s="15">
        <v>144</v>
      </c>
      <c r="J76" s="16">
        <v>21.333333333333332</v>
      </c>
      <c r="K76" s="16">
        <v>16.833333333333336</v>
      </c>
      <c r="L76" s="16">
        <v>11.499999999999998</v>
      </c>
      <c r="M76" s="16">
        <v>15.66666666666667</v>
      </c>
      <c r="N76" s="17">
        <f t="shared" si="2"/>
        <v>0.71179039301310043</v>
      </c>
    </row>
    <row r="77" spans="1:14" x14ac:dyDescent="0.25">
      <c r="A77" s="28" t="str">
        <f t="shared" si="11"/>
        <v>Buga</v>
      </c>
      <c r="B77" s="28" t="str">
        <f t="shared" si="12"/>
        <v>Penal</v>
      </c>
      <c r="C77" s="40" t="s">
        <v>291</v>
      </c>
      <c r="D77" s="14">
        <v>6</v>
      </c>
      <c r="E77" s="14">
        <v>259</v>
      </c>
      <c r="F77" s="14">
        <v>43.166666666666664</v>
      </c>
      <c r="G77" s="14">
        <v>246</v>
      </c>
      <c r="H77" s="14">
        <v>41</v>
      </c>
      <c r="I77" s="15">
        <v>370</v>
      </c>
      <c r="J77" s="16">
        <v>27.166666666666671</v>
      </c>
      <c r="K77" s="16">
        <v>16</v>
      </c>
      <c r="L77" s="16">
        <v>28.500000000000007</v>
      </c>
      <c r="M77" s="16">
        <v>12.5</v>
      </c>
      <c r="N77" s="17">
        <f t="shared" si="2"/>
        <v>0.9498069498069498</v>
      </c>
    </row>
    <row r="78" spans="1:14" x14ac:dyDescent="0.25">
      <c r="A78" s="28" t="str">
        <f t="shared" si="11"/>
        <v>Buga</v>
      </c>
      <c r="B78" s="28" t="str">
        <f t="shared" si="12"/>
        <v>Penal</v>
      </c>
      <c r="C78" s="40" t="s">
        <v>292</v>
      </c>
      <c r="D78" s="14">
        <v>3</v>
      </c>
      <c r="E78" s="14">
        <v>70</v>
      </c>
      <c r="F78" s="14">
        <v>23.333333333333332</v>
      </c>
      <c r="G78" s="14">
        <v>63</v>
      </c>
      <c r="H78" s="14">
        <v>21</v>
      </c>
      <c r="I78" s="15">
        <v>134</v>
      </c>
      <c r="J78" s="16">
        <v>13.333333333333334</v>
      </c>
      <c r="K78" s="16">
        <v>10</v>
      </c>
      <c r="L78" s="16">
        <v>11.333333333333334</v>
      </c>
      <c r="M78" s="16">
        <v>9.6666666666666661</v>
      </c>
      <c r="N78" s="17">
        <f t="shared" si="2"/>
        <v>0.9</v>
      </c>
    </row>
    <row r="79" spans="1:14" x14ac:dyDescent="0.25">
      <c r="A79" s="28" t="str">
        <f t="shared" si="11"/>
        <v>Buga</v>
      </c>
      <c r="B79" s="28" t="str">
        <f t="shared" si="12"/>
        <v>Penal</v>
      </c>
      <c r="C79" s="40" t="s">
        <v>293</v>
      </c>
      <c r="D79" s="14">
        <v>6</v>
      </c>
      <c r="E79" s="14">
        <v>226</v>
      </c>
      <c r="F79" s="14">
        <v>37.666666666666664</v>
      </c>
      <c r="G79" s="14">
        <v>199</v>
      </c>
      <c r="H79" s="14">
        <v>33.166666666666664</v>
      </c>
      <c r="I79" s="15">
        <v>85</v>
      </c>
      <c r="J79" s="16">
        <v>20.666666666666664</v>
      </c>
      <c r="K79" s="16">
        <v>16.999999999999996</v>
      </c>
      <c r="L79" s="16">
        <v>17.833333333333332</v>
      </c>
      <c r="M79" s="16">
        <v>15.33333333333333</v>
      </c>
      <c r="N79" s="17">
        <f t="shared" si="2"/>
        <v>0.88053097345132747</v>
      </c>
    </row>
    <row r="80" spans="1:14" x14ac:dyDescent="0.25">
      <c r="A80" s="28" t="str">
        <f t="shared" si="11"/>
        <v>Buga</v>
      </c>
      <c r="B80" s="28" t="str">
        <f t="shared" si="12"/>
        <v>Penal</v>
      </c>
      <c r="C80" s="40" t="s">
        <v>294</v>
      </c>
      <c r="D80" s="14">
        <v>6</v>
      </c>
      <c r="E80" s="14">
        <v>196</v>
      </c>
      <c r="F80" s="14">
        <v>32.666666666666664</v>
      </c>
      <c r="G80" s="14">
        <v>163</v>
      </c>
      <c r="H80" s="14">
        <v>27.166666666666668</v>
      </c>
      <c r="I80" s="15">
        <v>106</v>
      </c>
      <c r="J80" s="16">
        <v>19.333333333333339</v>
      </c>
      <c r="K80" s="16">
        <v>13.333333333333332</v>
      </c>
      <c r="L80" s="16">
        <v>15.999999999999998</v>
      </c>
      <c r="M80" s="16">
        <v>11.166666666666668</v>
      </c>
      <c r="N80" s="17">
        <f t="shared" si="2"/>
        <v>0.83163265306122447</v>
      </c>
    </row>
    <row r="81" spans="1:14" x14ac:dyDescent="0.25">
      <c r="A81" s="28" t="str">
        <f t="shared" si="11"/>
        <v>Buga</v>
      </c>
      <c r="B81" s="28" t="str">
        <f t="shared" si="12"/>
        <v>Penal</v>
      </c>
      <c r="C81" s="40" t="s">
        <v>295</v>
      </c>
      <c r="D81" s="14">
        <v>6</v>
      </c>
      <c r="E81" s="14">
        <v>212</v>
      </c>
      <c r="F81" s="14">
        <v>35.333333333333336</v>
      </c>
      <c r="G81" s="14">
        <v>142</v>
      </c>
      <c r="H81" s="14">
        <v>23.666666666666668</v>
      </c>
      <c r="I81" s="15">
        <v>118</v>
      </c>
      <c r="J81" s="16">
        <v>19.166666666666668</v>
      </c>
      <c r="K81" s="16">
        <v>16.166666666666664</v>
      </c>
      <c r="L81" s="16">
        <v>11.333333333333332</v>
      </c>
      <c r="M81" s="16">
        <v>12.333333333333332</v>
      </c>
      <c r="N81" s="17">
        <f t="shared" si="2"/>
        <v>0.66981132075471694</v>
      </c>
    </row>
    <row r="82" spans="1:14" x14ac:dyDescent="0.25">
      <c r="A82" s="50" t="s">
        <v>1593</v>
      </c>
      <c r="B82" s="50"/>
      <c r="C82" s="56"/>
      <c r="D82" s="51"/>
      <c r="E82" s="51"/>
      <c r="F82" s="51">
        <v>227</v>
      </c>
      <c r="G82" s="51"/>
      <c r="H82" s="51">
        <v>23</v>
      </c>
      <c r="I82" s="52"/>
      <c r="J82" s="53">
        <v>17</v>
      </c>
      <c r="K82" s="53">
        <v>12</v>
      </c>
      <c r="L82" s="53">
        <v>14</v>
      </c>
      <c r="M82" s="53">
        <v>11</v>
      </c>
      <c r="N82" s="54"/>
    </row>
    <row r="83" spans="1:14" x14ac:dyDescent="0.25">
      <c r="A83" s="18" t="s">
        <v>70</v>
      </c>
      <c r="B83" s="22"/>
      <c r="C83" s="57"/>
      <c r="D83" s="19"/>
      <c r="E83" s="19">
        <v>2199</v>
      </c>
      <c r="F83" s="19">
        <v>378.16666666666669</v>
      </c>
      <c r="G83" s="19">
        <v>1889</v>
      </c>
      <c r="H83" s="19">
        <v>325.33333333333337</v>
      </c>
      <c r="I83" s="20">
        <v>2285</v>
      </c>
      <c r="J83" s="21">
        <v>231</v>
      </c>
      <c r="K83" s="21">
        <v>147.16666666666666</v>
      </c>
      <c r="L83" s="21">
        <v>192.66666666666671</v>
      </c>
      <c r="M83" s="21">
        <v>132.66666666666669</v>
      </c>
      <c r="N83" s="23">
        <f t="shared" si="2"/>
        <v>0.85902683037744432</v>
      </c>
    </row>
    <row r="84" spans="1:14" x14ac:dyDescent="0.25">
      <c r="A84" s="13" t="s">
        <v>71</v>
      </c>
      <c r="B84" s="13" t="s">
        <v>12</v>
      </c>
      <c r="C84" s="40" t="s">
        <v>296</v>
      </c>
      <c r="D84" s="14">
        <v>6</v>
      </c>
      <c r="E84" s="14">
        <v>141</v>
      </c>
      <c r="F84" s="14">
        <v>23.5</v>
      </c>
      <c r="G84" s="14">
        <v>129</v>
      </c>
      <c r="H84" s="14">
        <v>21.5</v>
      </c>
      <c r="I84" s="15">
        <v>50</v>
      </c>
      <c r="J84" s="16">
        <v>16.166666666666664</v>
      </c>
      <c r="K84" s="16">
        <v>7.3333333333333339</v>
      </c>
      <c r="L84" s="16">
        <v>15.166666666666663</v>
      </c>
      <c r="M84" s="16">
        <v>6.3333333333333321</v>
      </c>
      <c r="N84" s="17">
        <f t="shared" si="2"/>
        <v>0.91489361702127658</v>
      </c>
    </row>
    <row r="85" spans="1:14" x14ac:dyDescent="0.25">
      <c r="A85" s="50" t="s">
        <v>1593</v>
      </c>
      <c r="B85" s="50"/>
      <c r="C85" s="56"/>
      <c r="D85" s="51"/>
      <c r="E85" s="51"/>
      <c r="F85" s="51">
        <v>24</v>
      </c>
      <c r="G85" s="51"/>
      <c r="H85" s="51">
        <v>22</v>
      </c>
      <c r="I85" s="52"/>
      <c r="J85" s="53">
        <v>16</v>
      </c>
      <c r="K85" s="53">
        <v>7</v>
      </c>
      <c r="L85" s="53">
        <v>15</v>
      </c>
      <c r="M85" s="53">
        <v>6</v>
      </c>
      <c r="N85" s="54"/>
    </row>
    <row r="86" spans="1:14" x14ac:dyDescent="0.25">
      <c r="A86" s="18" t="s">
        <v>81</v>
      </c>
      <c r="B86" s="22"/>
      <c r="C86" s="57"/>
      <c r="D86" s="19"/>
      <c r="E86" s="19">
        <v>141</v>
      </c>
      <c r="F86" s="19">
        <v>23.5</v>
      </c>
      <c r="G86" s="19">
        <v>129</v>
      </c>
      <c r="H86" s="19">
        <v>21.5</v>
      </c>
      <c r="I86" s="20">
        <v>50</v>
      </c>
      <c r="J86" s="21">
        <v>16.166666666666664</v>
      </c>
      <c r="K86" s="21">
        <v>7.3333333333333339</v>
      </c>
      <c r="L86" s="21">
        <v>15.166666666666663</v>
      </c>
      <c r="M86" s="21">
        <v>6.3333333333333321</v>
      </c>
      <c r="N86" s="23">
        <f t="shared" si="2"/>
        <v>0.91489361702127658</v>
      </c>
    </row>
    <row r="87" spans="1:14" x14ac:dyDescent="0.25">
      <c r="A87" s="13" t="s">
        <v>82</v>
      </c>
      <c r="B87" s="13" t="s">
        <v>12</v>
      </c>
      <c r="C87" s="40" t="s">
        <v>297</v>
      </c>
      <c r="D87" s="14">
        <v>3</v>
      </c>
      <c r="E87" s="14">
        <v>145</v>
      </c>
      <c r="F87" s="14">
        <v>48.333333333333336</v>
      </c>
      <c r="G87" s="14">
        <v>110</v>
      </c>
      <c r="H87" s="14">
        <v>36.666666666666664</v>
      </c>
      <c r="I87" s="15">
        <v>438</v>
      </c>
      <c r="J87" s="16">
        <v>26.333333333333329</v>
      </c>
      <c r="K87" s="16">
        <v>22</v>
      </c>
      <c r="L87" s="16">
        <v>15.333333333333336</v>
      </c>
      <c r="M87" s="16">
        <v>21.333333333333336</v>
      </c>
      <c r="N87" s="17">
        <f t="shared" si="2"/>
        <v>0.75862068965517238</v>
      </c>
    </row>
    <row r="88" spans="1:14" x14ac:dyDescent="0.25">
      <c r="A88" s="28" t="str">
        <f t="shared" ref="A88:A92" si="13">A87</f>
        <v>Cartagena</v>
      </c>
      <c r="B88" s="28" t="str">
        <f t="shared" ref="B88:B92" si="14">B87</f>
        <v>Penal</v>
      </c>
      <c r="C88" s="40" t="s">
        <v>298</v>
      </c>
      <c r="D88" s="14">
        <v>6</v>
      </c>
      <c r="E88" s="14">
        <v>222</v>
      </c>
      <c r="F88" s="14">
        <v>37</v>
      </c>
      <c r="G88" s="14">
        <v>166</v>
      </c>
      <c r="H88" s="14">
        <v>27.666666666666668</v>
      </c>
      <c r="I88" s="15">
        <v>115</v>
      </c>
      <c r="J88" s="16">
        <v>19.499999999999996</v>
      </c>
      <c r="K88" s="16">
        <v>17.500000000000004</v>
      </c>
      <c r="L88" s="16">
        <v>8.6666666666666661</v>
      </c>
      <c r="M88" s="16">
        <v>19</v>
      </c>
      <c r="N88" s="17">
        <f t="shared" si="2"/>
        <v>0.74774774774774777</v>
      </c>
    </row>
    <row r="89" spans="1:14" x14ac:dyDescent="0.25">
      <c r="A89" s="28" t="str">
        <f t="shared" si="13"/>
        <v>Cartagena</v>
      </c>
      <c r="B89" s="28" t="str">
        <f t="shared" si="14"/>
        <v>Penal</v>
      </c>
      <c r="C89" s="40" t="s">
        <v>299</v>
      </c>
      <c r="D89" s="14">
        <v>6</v>
      </c>
      <c r="E89" s="14">
        <v>146</v>
      </c>
      <c r="F89" s="14">
        <v>24.333333333333332</v>
      </c>
      <c r="G89" s="14">
        <v>60</v>
      </c>
      <c r="H89" s="14">
        <v>10</v>
      </c>
      <c r="I89" s="15">
        <v>684</v>
      </c>
      <c r="J89" s="16">
        <v>24.333333333333336</v>
      </c>
      <c r="K89" s="16"/>
      <c r="L89" s="16">
        <v>10</v>
      </c>
      <c r="M89" s="16"/>
      <c r="N89" s="17">
        <f t="shared" si="2"/>
        <v>0.41095890410958902</v>
      </c>
    </row>
    <row r="90" spans="1:14" x14ac:dyDescent="0.25">
      <c r="A90" s="28" t="str">
        <f t="shared" si="13"/>
        <v>Cartagena</v>
      </c>
      <c r="B90" s="28" t="str">
        <f t="shared" si="14"/>
        <v>Penal</v>
      </c>
      <c r="C90" s="40" t="s">
        <v>300</v>
      </c>
      <c r="D90" s="14">
        <v>6</v>
      </c>
      <c r="E90" s="14">
        <v>261</v>
      </c>
      <c r="F90" s="14">
        <v>43.5</v>
      </c>
      <c r="G90" s="14">
        <v>203</v>
      </c>
      <c r="H90" s="14">
        <v>33.833333333333336</v>
      </c>
      <c r="I90" s="15">
        <v>516</v>
      </c>
      <c r="J90" s="16">
        <v>20.166666666666668</v>
      </c>
      <c r="K90" s="16">
        <v>23.333333333333332</v>
      </c>
      <c r="L90" s="16">
        <v>12.666666666666668</v>
      </c>
      <c r="M90" s="16">
        <v>21.166666666666664</v>
      </c>
      <c r="N90" s="17">
        <f t="shared" si="2"/>
        <v>0.77777777777777779</v>
      </c>
    </row>
    <row r="91" spans="1:14" x14ac:dyDescent="0.25">
      <c r="A91" s="28" t="str">
        <f t="shared" si="13"/>
        <v>Cartagena</v>
      </c>
      <c r="B91" s="28" t="str">
        <f t="shared" si="14"/>
        <v>Penal</v>
      </c>
      <c r="C91" s="40" t="s">
        <v>301</v>
      </c>
      <c r="D91" s="14">
        <v>6</v>
      </c>
      <c r="E91" s="14">
        <v>223</v>
      </c>
      <c r="F91" s="14">
        <v>37.166666666666664</v>
      </c>
      <c r="G91" s="14">
        <v>193</v>
      </c>
      <c r="H91" s="14">
        <v>32.166666666666664</v>
      </c>
      <c r="I91" s="15">
        <v>396</v>
      </c>
      <c r="J91" s="16">
        <v>18.166666666666664</v>
      </c>
      <c r="K91" s="16">
        <v>19</v>
      </c>
      <c r="L91" s="16">
        <v>15.666666666666668</v>
      </c>
      <c r="M91" s="16">
        <v>16.5</v>
      </c>
      <c r="N91" s="17">
        <f t="shared" ref="N91:N164" si="15">+G91/E91</f>
        <v>0.86547085201793716</v>
      </c>
    </row>
    <row r="92" spans="1:14" x14ac:dyDescent="0.25">
      <c r="A92" s="28" t="str">
        <f t="shared" si="13"/>
        <v>Cartagena</v>
      </c>
      <c r="B92" s="28" t="str">
        <f t="shared" si="14"/>
        <v>Penal</v>
      </c>
      <c r="C92" s="40" t="s">
        <v>302</v>
      </c>
      <c r="D92" s="14">
        <v>6</v>
      </c>
      <c r="E92" s="14">
        <v>92</v>
      </c>
      <c r="F92" s="14">
        <v>15.333333333333334</v>
      </c>
      <c r="G92" s="14">
        <v>81</v>
      </c>
      <c r="H92" s="14">
        <v>13.5</v>
      </c>
      <c r="I92" s="15">
        <v>65</v>
      </c>
      <c r="J92" s="16">
        <v>10.166666666666664</v>
      </c>
      <c r="K92" s="16">
        <v>5.1666666666666661</v>
      </c>
      <c r="L92" s="16">
        <v>10.166666666666668</v>
      </c>
      <c r="M92" s="16">
        <v>3.3333333333333335</v>
      </c>
      <c r="N92" s="17">
        <f t="shared" si="15"/>
        <v>0.88043478260869568</v>
      </c>
    </row>
    <row r="93" spans="1:14" x14ac:dyDescent="0.25">
      <c r="A93" s="50" t="s">
        <v>1593</v>
      </c>
      <c r="B93" s="50"/>
      <c r="C93" s="56"/>
      <c r="D93" s="51"/>
      <c r="E93" s="51"/>
      <c r="F93" s="51">
        <v>34</v>
      </c>
      <c r="G93" s="51"/>
      <c r="H93" s="51">
        <v>26</v>
      </c>
      <c r="I93" s="52"/>
      <c r="J93" s="53">
        <v>20</v>
      </c>
      <c r="K93" s="53">
        <v>17</v>
      </c>
      <c r="L93" s="53">
        <v>12</v>
      </c>
      <c r="M93" s="53">
        <v>16</v>
      </c>
      <c r="N93" s="54"/>
    </row>
    <row r="94" spans="1:14" x14ac:dyDescent="0.25">
      <c r="A94" s="18" t="s">
        <v>85</v>
      </c>
      <c r="B94" s="22"/>
      <c r="C94" s="57"/>
      <c r="D94" s="19"/>
      <c r="E94" s="19">
        <v>1089</v>
      </c>
      <c r="F94" s="19">
        <v>205.66666666666669</v>
      </c>
      <c r="G94" s="19">
        <v>813</v>
      </c>
      <c r="H94" s="19">
        <v>153.83333333333331</v>
      </c>
      <c r="I94" s="20">
        <v>2214</v>
      </c>
      <c r="J94" s="21">
        <v>118.66666666666666</v>
      </c>
      <c r="K94" s="21">
        <v>87</v>
      </c>
      <c r="L94" s="21">
        <v>72.500000000000014</v>
      </c>
      <c r="M94" s="21">
        <v>81.333333333333329</v>
      </c>
      <c r="N94" s="23">
        <f t="shared" si="15"/>
        <v>0.74655647382920109</v>
      </c>
    </row>
    <row r="95" spans="1:14" x14ac:dyDescent="0.25">
      <c r="A95" s="13" t="s">
        <v>86</v>
      </c>
      <c r="B95" s="13" t="s">
        <v>12</v>
      </c>
      <c r="C95" s="40" t="s">
        <v>303</v>
      </c>
      <c r="D95" s="14">
        <v>6</v>
      </c>
      <c r="E95" s="14">
        <v>350</v>
      </c>
      <c r="F95" s="14">
        <v>58.333333333333336</v>
      </c>
      <c r="G95" s="14">
        <v>305</v>
      </c>
      <c r="H95" s="14">
        <v>50.833333333333336</v>
      </c>
      <c r="I95" s="15">
        <v>315</v>
      </c>
      <c r="J95" s="16">
        <v>29.833333333333332</v>
      </c>
      <c r="K95" s="16">
        <v>28.5</v>
      </c>
      <c r="L95" s="16">
        <v>25.000000000000004</v>
      </c>
      <c r="M95" s="16">
        <v>25.833333333333339</v>
      </c>
      <c r="N95" s="17">
        <f t="shared" si="15"/>
        <v>0.87142857142857144</v>
      </c>
    </row>
    <row r="96" spans="1:14" x14ac:dyDescent="0.25">
      <c r="A96" s="28" t="str">
        <f t="shared" ref="A96:A99" si="16">A95</f>
        <v>Cúcuta</v>
      </c>
      <c r="B96" s="28" t="str">
        <f t="shared" ref="B96:B99" si="17">B95</f>
        <v>Penal</v>
      </c>
      <c r="C96" s="40" t="s">
        <v>304</v>
      </c>
      <c r="D96" s="14">
        <v>6</v>
      </c>
      <c r="E96" s="14">
        <v>288</v>
      </c>
      <c r="F96" s="14">
        <v>48</v>
      </c>
      <c r="G96" s="14">
        <v>240</v>
      </c>
      <c r="H96" s="14">
        <v>40</v>
      </c>
      <c r="I96" s="15">
        <v>320</v>
      </c>
      <c r="J96" s="16">
        <v>20.666666666666668</v>
      </c>
      <c r="K96" s="16">
        <v>27.333333333333336</v>
      </c>
      <c r="L96" s="16">
        <v>19.000000000000004</v>
      </c>
      <c r="M96" s="16">
        <v>21</v>
      </c>
      <c r="N96" s="17">
        <f t="shared" si="15"/>
        <v>0.83333333333333337</v>
      </c>
    </row>
    <row r="97" spans="1:14" x14ac:dyDescent="0.25">
      <c r="A97" s="28" t="str">
        <f t="shared" si="16"/>
        <v>Cúcuta</v>
      </c>
      <c r="B97" s="28" t="str">
        <f t="shared" si="17"/>
        <v>Penal</v>
      </c>
      <c r="C97" s="40" t="s">
        <v>305</v>
      </c>
      <c r="D97" s="14">
        <v>6</v>
      </c>
      <c r="E97" s="14">
        <v>211</v>
      </c>
      <c r="F97" s="14">
        <v>35.166666666666664</v>
      </c>
      <c r="G97" s="14">
        <v>176</v>
      </c>
      <c r="H97" s="14">
        <v>29.333333333333332</v>
      </c>
      <c r="I97" s="15">
        <v>300</v>
      </c>
      <c r="J97" s="16">
        <v>6.8333333333333339</v>
      </c>
      <c r="K97" s="16">
        <v>28.333333333333332</v>
      </c>
      <c r="L97" s="16">
        <v>6.6666666666666679</v>
      </c>
      <c r="M97" s="16">
        <v>22.666666666666664</v>
      </c>
      <c r="N97" s="17">
        <f t="shared" si="15"/>
        <v>0.83412322274881512</v>
      </c>
    </row>
    <row r="98" spans="1:14" x14ac:dyDescent="0.25">
      <c r="A98" s="28" t="str">
        <f t="shared" si="16"/>
        <v>Cúcuta</v>
      </c>
      <c r="B98" s="28" t="str">
        <f t="shared" si="17"/>
        <v>Penal</v>
      </c>
      <c r="C98" s="40" t="s">
        <v>306</v>
      </c>
      <c r="D98" s="14">
        <v>6</v>
      </c>
      <c r="E98" s="14">
        <v>149</v>
      </c>
      <c r="F98" s="14">
        <v>24.833333333333332</v>
      </c>
      <c r="G98" s="14">
        <v>118</v>
      </c>
      <c r="H98" s="14">
        <v>19.666666666666668</v>
      </c>
      <c r="I98" s="15">
        <v>171</v>
      </c>
      <c r="J98" s="16">
        <v>16.333333333333332</v>
      </c>
      <c r="K98" s="16">
        <v>8.5000000000000018</v>
      </c>
      <c r="L98" s="16">
        <v>13.666666666666666</v>
      </c>
      <c r="M98" s="16">
        <v>6.0000000000000009</v>
      </c>
      <c r="N98" s="17">
        <f t="shared" si="15"/>
        <v>0.79194630872483218</v>
      </c>
    </row>
    <row r="99" spans="1:14" x14ac:dyDescent="0.25">
      <c r="A99" s="28" t="str">
        <f t="shared" si="16"/>
        <v>Cúcuta</v>
      </c>
      <c r="B99" s="28" t="str">
        <f t="shared" si="17"/>
        <v>Penal</v>
      </c>
      <c r="C99" s="40" t="s">
        <v>307</v>
      </c>
      <c r="D99" s="14">
        <v>6</v>
      </c>
      <c r="E99" s="14">
        <v>157</v>
      </c>
      <c r="F99" s="14">
        <v>26.166666666666668</v>
      </c>
      <c r="G99" s="14">
        <v>129</v>
      </c>
      <c r="H99" s="14">
        <v>21.5</v>
      </c>
      <c r="I99" s="15">
        <v>293</v>
      </c>
      <c r="J99" s="16">
        <v>11.666666666666663</v>
      </c>
      <c r="K99" s="16">
        <v>14.5</v>
      </c>
      <c r="L99" s="16">
        <v>9.5</v>
      </c>
      <c r="M99" s="16">
        <v>11.999999999999998</v>
      </c>
      <c r="N99" s="17">
        <f t="shared" si="15"/>
        <v>0.82165605095541405</v>
      </c>
    </row>
    <row r="100" spans="1:14" x14ac:dyDescent="0.25">
      <c r="A100" s="50" t="s">
        <v>1593</v>
      </c>
      <c r="B100" s="50"/>
      <c r="C100" s="56"/>
      <c r="D100" s="51"/>
      <c r="E100" s="51"/>
      <c r="F100" s="51">
        <v>39</v>
      </c>
      <c r="G100" s="51"/>
      <c r="H100" s="51">
        <v>32</v>
      </c>
      <c r="I100" s="52"/>
      <c r="J100" s="53">
        <v>17</v>
      </c>
      <c r="K100" s="53">
        <v>21</v>
      </c>
      <c r="L100" s="53">
        <v>15</v>
      </c>
      <c r="M100" s="53">
        <v>18</v>
      </c>
      <c r="N100" s="54"/>
    </row>
    <row r="101" spans="1:14" x14ac:dyDescent="0.25">
      <c r="A101" s="18" t="s">
        <v>90</v>
      </c>
      <c r="B101" s="22"/>
      <c r="C101" s="57"/>
      <c r="D101" s="19"/>
      <c r="E101" s="19">
        <v>1155</v>
      </c>
      <c r="F101" s="19">
        <v>192.5</v>
      </c>
      <c r="G101" s="19">
        <v>968</v>
      </c>
      <c r="H101" s="19">
        <v>161.33333333333334</v>
      </c>
      <c r="I101" s="20">
        <v>1399</v>
      </c>
      <c r="J101" s="21">
        <v>85.333333333333329</v>
      </c>
      <c r="K101" s="21">
        <v>107.16666666666667</v>
      </c>
      <c r="L101" s="21">
        <v>73.833333333333343</v>
      </c>
      <c r="M101" s="21">
        <v>87.5</v>
      </c>
      <c r="N101" s="23">
        <f t="shared" si="15"/>
        <v>0.83809523809523812</v>
      </c>
    </row>
    <row r="102" spans="1:14" x14ac:dyDescent="0.25">
      <c r="A102" s="13" t="s">
        <v>91</v>
      </c>
      <c r="B102" s="13" t="s">
        <v>12</v>
      </c>
      <c r="C102" s="40" t="s">
        <v>308</v>
      </c>
      <c r="D102" s="14">
        <v>6</v>
      </c>
      <c r="E102" s="14">
        <v>62</v>
      </c>
      <c r="F102" s="14">
        <v>10.333333333333334</v>
      </c>
      <c r="G102" s="14">
        <v>45</v>
      </c>
      <c r="H102" s="14">
        <v>7.5</v>
      </c>
      <c r="I102" s="15">
        <v>80</v>
      </c>
      <c r="J102" s="16">
        <v>10.333333333333334</v>
      </c>
      <c r="K102" s="16"/>
      <c r="L102" s="16">
        <v>7.5000000000000009</v>
      </c>
      <c r="M102" s="16"/>
      <c r="N102" s="17">
        <f t="shared" si="15"/>
        <v>0.72580645161290325</v>
      </c>
    </row>
    <row r="103" spans="1:14" x14ac:dyDescent="0.25">
      <c r="A103" s="28" t="str">
        <f t="shared" ref="A103:A116" si="18">A102</f>
        <v>Cundinamarca</v>
      </c>
      <c r="B103" s="28" t="str">
        <f t="shared" ref="B103:B116" si="19">B102</f>
        <v>Penal</v>
      </c>
      <c r="C103" s="40" t="s">
        <v>309</v>
      </c>
      <c r="D103" s="14">
        <v>6</v>
      </c>
      <c r="E103" s="14">
        <v>131</v>
      </c>
      <c r="F103" s="14">
        <v>21.833333333333332</v>
      </c>
      <c r="G103" s="14">
        <v>97</v>
      </c>
      <c r="H103" s="14">
        <v>16.166666666666668</v>
      </c>
      <c r="I103" s="15">
        <v>116</v>
      </c>
      <c r="J103" s="16">
        <v>14.500000000000002</v>
      </c>
      <c r="K103" s="16">
        <v>7.333333333333333</v>
      </c>
      <c r="L103" s="16">
        <v>11.166666666666668</v>
      </c>
      <c r="M103" s="16">
        <v>5</v>
      </c>
      <c r="N103" s="17">
        <f t="shared" si="15"/>
        <v>0.74045801526717558</v>
      </c>
    </row>
    <row r="104" spans="1:14" x14ac:dyDescent="0.25">
      <c r="A104" s="28" t="str">
        <f t="shared" si="18"/>
        <v>Cundinamarca</v>
      </c>
      <c r="B104" s="28" t="str">
        <f t="shared" si="19"/>
        <v>Penal</v>
      </c>
      <c r="C104" s="40" t="s">
        <v>310</v>
      </c>
      <c r="D104" s="14">
        <v>6</v>
      </c>
      <c r="E104" s="14">
        <v>99</v>
      </c>
      <c r="F104" s="14">
        <v>16.5</v>
      </c>
      <c r="G104" s="14">
        <v>78</v>
      </c>
      <c r="H104" s="14">
        <v>13</v>
      </c>
      <c r="I104" s="15">
        <v>30</v>
      </c>
      <c r="J104" s="16">
        <v>12.666666666666666</v>
      </c>
      <c r="K104" s="16">
        <v>3.833333333333333</v>
      </c>
      <c r="L104" s="16">
        <v>10.499999999999998</v>
      </c>
      <c r="M104" s="16">
        <v>2.5</v>
      </c>
      <c r="N104" s="17">
        <f t="shared" si="15"/>
        <v>0.78787878787878785</v>
      </c>
    </row>
    <row r="105" spans="1:14" x14ac:dyDescent="0.25">
      <c r="A105" s="28" t="str">
        <f t="shared" si="18"/>
        <v>Cundinamarca</v>
      </c>
      <c r="B105" s="28" t="str">
        <f t="shared" si="19"/>
        <v>Penal</v>
      </c>
      <c r="C105" s="40" t="s">
        <v>311</v>
      </c>
      <c r="D105" s="14">
        <v>6</v>
      </c>
      <c r="E105" s="14">
        <v>97</v>
      </c>
      <c r="F105" s="14">
        <v>16.166666666666668</v>
      </c>
      <c r="G105" s="14">
        <v>73</v>
      </c>
      <c r="H105" s="14">
        <v>12.166666666666666</v>
      </c>
      <c r="I105" s="15">
        <v>100</v>
      </c>
      <c r="J105" s="16">
        <v>12.166666666666664</v>
      </c>
      <c r="K105" s="16">
        <v>4</v>
      </c>
      <c r="L105" s="16">
        <v>9.5000000000000018</v>
      </c>
      <c r="M105" s="16">
        <v>2.6666666666666665</v>
      </c>
      <c r="N105" s="17">
        <f t="shared" si="15"/>
        <v>0.75257731958762886</v>
      </c>
    </row>
    <row r="106" spans="1:14" x14ac:dyDescent="0.25">
      <c r="A106" s="28" t="str">
        <f t="shared" si="18"/>
        <v>Cundinamarca</v>
      </c>
      <c r="B106" s="28" t="str">
        <f t="shared" si="19"/>
        <v>Penal</v>
      </c>
      <c r="C106" s="40" t="s">
        <v>312</v>
      </c>
      <c r="D106" s="14">
        <v>3</v>
      </c>
      <c r="E106" s="14">
        <v>128</v>
      </c>
      <c r="F106" s="14">
        <v>42.666666666666664</v>
      </c>
      <c r="G106" s="14">
        <v>65</v>
      </c>
      <c r="H106" s="14">
        <v>21.666666666666668</v>
      </c>
      <c r="I106" s="15">
        <v>530</v>
      </c>
      <c r="J106" s="16">
        <v>42.666666666666671</v>
      </c>
      <c r="K106" s="16"/>
      <c r="L106" s="16">
        <v>21.666666666666661</v>
      </c>
      <c r="M106" s="16"/>
      <c r="N106" s="17">
        <f t="shared" si="15"/>
        <v>0.5078125</v>
      </c>
    </row>
    <row r="107" spans="1:14" x14ac:dyDescent="0.25">
      <c r="A107" s="28" t="str">
        <f t="shared" si="18"/>
        <v>Cundinamarca</v>
      </c>
      <c r="B107" s="28" t="str">
        <f t="shared" si="19"/>
        <v>Penal</v>
      </c>
      <c r="C107" s="40" t="s">
        <v>313</v>
      </c>
      <c r="D107" s="14">
        <v>3</v>
      </c>
      <c r="E107" s="14">
        <v>142</v>
      </c>
      <c r="F107" s="14">
        <v>47.333333333333336</v>
      </c>
      <c r="G107" s="14">
        <v>77</v>
      </c>
      <c r="H107" s="14">
        <v>25.666666666666668</v>
      </c>
      <c r="I107" s="15">
        <v>610</v>
      </c>
      <c r="J107" s="16">
        <v>37.333333333333329</v>
      </c>
      <c r="K107" s="16">
        <v>10.000000000000002</v>
      </c>
      <c r="L107" s="16">
        <v>16.000000000000004</v>
      </c>
      <c r="M107" s="16">
        <v>9.6666666666666679</v>
      </c>
      <c r="N107" s="17">
        <f t="shared" si="15"/>
        <v>0.54225352112676062</v>
      </c>
    </row>
    <row r="108" spans="1:14" x14ac:dyDescent="0.25">
      <c r="A108" s="28" t="str">
        <f t="shared" si="18"/>
        <v>Cundinamarca</v>
      </c>
      <c r="B108" s="28" t="str">
        <f t="shared" si="19"/>
        <v>Penal</v>
      </c>
      <c r="C108" s="40" t="s">
        <v>314</v>
      </c>
      <c r="D108" s="14">
        <v>6</v>
      </c>
      <c r="E108" s="14">
        <v>28</v>
      </c>
      <c r="F108" s="14">
        <v>4.666666666666667</v>
      </c>
      <c r="G108" s="14">
        <v>20</v>
      </c>
      <c r="H108" s="14">
        <v>3.3333333333333335</v>
      </c>
      <c r="I108" s="15">
        <v>23</v>
      </c>
      <c r="J108" s="16">
        <v>2.5</v>
      </c>
      <c r="K108" s="16">
        <v>2.1666666666666665</v>
      </c>
      <c r="L108" s="16">
        <v>1.6666666666666667</v>
      </c>
      <c r="M108" s="16">
        <v>1.6666666666666667</v>
      </c>
      <c r="N108" s="17">
        <f t="shared" si="15"/>
        <v>0.7142857142857143</v>
      </c>
    </row>
    <row r="109" spans="1:14" x14ac:dyDescent="0.25">
      <c r="A109" s="28" t="str">
        <f t="shared" si="18"/>
        <v>Cundinamarca</v>
      </c>
      <c r="B109" s="28" t="str">
        <f t="shared" si="19"/>
        <v>Penal</v>
      </c>
      <c r="C109" s="40" t="s">
        <v>315</v>
      </c>
      <c r="D109" s="14">
        <v>6</v>
      </c>
      <c r="E109" s="14">
        <v>225</v>
      </c>
      <c r="F109" s="14">
        <v>37.5</v>
      </c>
      <c r="G109" s="14">
        <v>172</v>
      </c>
      <c r="H109" s="14">
        <v>28.666666666666668</v>
      </c>
      <c r="I109" s="15">
        <v>299</v>
      </c>
      <c r="J109" s="16">
        <v>17.166666666666664</v>
      </c>
      <c r="K109" s="16">
        <v>20.333333333333332</v>
      </c>
      <c r="L109" s="16">
        <v>11.166666666666666</v>
      </c>
      <c r="M109" s="16">
        <v>17.5</v>
      </c>
      <c r="N109" s="17">
        <f t="shared" si="15"/>
        <v>0.76444444444444448</v>
      </c>
    </row>
    <row r="110" spans="1:14" x14ac:dyDescent="0.25">
      <c r="A110" s="28" t="str">
        <f t="shared" si="18"/>
        <v>Cundinamarca</v>
      </c>
      <c r="B110" s="28" t="str">
        <f t="shared" si="19"/>
        <v>Penal</v>
      </c>
      <c r="C110" s="40" t="s">
        <v>316</v>
      </c>
      <c r="D110" s="14">
        <v>6</v>
      </c>
      <c r="E110" s="14">
        <v>210</v>
      </c>
      <c r="F110" s="14">
        <v>35</v>
      </c>
      <c r="G110" s="14">
        <v>154</v>
      </c>
      <c r="H110" s="14">
        <v>25.666666666666668</v>
      </c>
      <c r="I110" s="15">
        <v>241</v>
      </c>
      <c r="J110" s="16">
        <v>14.166666666666664</v>
      </c>
      <c r="K110" s="16">
        <v>20.833333333333332</v>
      </c>
      <c r="L110" s="16">
        <v>9.1666666666666661</v>
      </c>
      <c r="M110" s="16">
        <v>16.5</v>
      </c>
      <c r="N110" s="17">
        <f t="shared" si="15"/>
        <v>0.73333333333333328</v>
      </c>
    </row>
    <row r="111" spans="1:14" x14ac:dyDescent="0.25">
      <c r="A111" s="28" t="str">
        <f t="shared" si="18"/>
        <v>Cundinamarca</v>
      </c>
      <c r="B111" s="28" t="str">
        <f t="shared" si="19"/>
        <v>Penal</v>
      </c>
      <c r="C111" s="40" t="s">
        <v>317</v>
      </c>
      <c r="D111" s="14">
        <v>6</v>
      </c>
      <c r="E111" s="14">
        <v>68</v>
      </c>
      <c r="F111" s="14">
        <v>11.333333333333334</v>
      </c>
      <c r="G111" s="14">
        <v>56</v>
      </c>
      <c r="H111" s="14">
        <v>9.3333333333333339</v>
      </c>
      <c r="I111" s="15">
        <v>75</v>
      </c>
      <c r="J111" s="16">
        <v>5.833333333333333</v>
      </c>
      <c r="K111" s="16">
        <v>5.5</v>
      </c>
      <c r="L111" s="16">
        <v>5.666666666666667</v>
      </c>
      <c r="M111" s="16">
        <v>3.6666666666666665</v>
      </c>
      <c r="N111" s="17">
        <f t="shared" si="15"/>
        <v>0.82352941176470584</v>
      </c>
    </row>
    <row r="112" spans="1:14" x14ac:dyDescent="0.25">
      <c r="A112" s="28" t="str">
        <f t="shared" si="18"/>
        <v>Cundinamarca</v>
      </c>
      <c r="B112" s="28" t="str">
        <f t="shared" si="19"/>
        <v>Penal</v>
      </c>
      <c r="C112" s="40" t="s">
        <v>318</v>
      </c>
      <c r="D112" s="14">
        <v>6</v>
      </c>
      <c r="E112" s="14">
        <v>204</v>
      </c>
      <c r="F112" s="14">
        <v>34</v>
      </c>
      <c r="G112" s="14">
        <v>206</v>
      </c>
      <c r="H112" s="14">
        <v>34.333333333333336</v>
      </c>
      <c r="I112" s="15">
        <v>371</v>
      </c>
      <c r="J112" s="16">
        <v>31.333333333333339</v>
      </c>
      <c r="K112" s="16">
        <v>2.6666666666666661</v>
      </c>
      <c r="L112" s="16">
        <v>31.833333333333332</v>
      </c>
      <c r="M112" s="16">
        <v>2.4999999999999996</v>
      </c>
      <c r="N112" s="17">
        <f t="shared" si="15"/>
        <v>1.0098039215686274</v>
      </c>
    </row>
    <row r="113" spans="1:14" x14ac:dyDescent="0.25">
      <c r="A113" s="28" t="str">
        <f t="shared" si="18"/>
        <v>Cundinamarca</v>
      </c>
      <c r="B113" s="28" t="str">
        <f t="shared" si="19"/>
        <v>Penal</v>
      </c>
      <c r="C113" s="40" t="s">
        <v>319</v>
      </c>
      <c r="D113" s="14">
        <v>6</v>
      </c>
      <c r="E113" s="14">
        <v>184</v>
      </c>
      <c r="F113" s="14">
        <v>30.666666666666668</v>
      </c>
      <c r="G113" s="14">
        <v>222</v>
      </c>
      <c r="H113" s="14">
        <v>37</v>
      </c>
      <c r="I113" s="15">
        <v>285</v>
      </c>
      <c r="J113" s="16">
        <v>28.166666666666668</v>
      </c>
      <c r="K113" s="16">
        <v>2.5</v>
      </c>
      <c r="L113" s="16">
        <v>34.833333333333343</v>
      </c>
      <c r="M113" s="16">
        <v>2.1666666666666665</v>
      </c>
      <c r="N113" s="17">
        <f t="shared" si="15"/>
        <v>1.2065217391304348</v>
      </c>
    </row>
    <row r="114" spans="1:14" x14ac:dyDescent="0.25">
      <c r="A114" s="28" t="str">
        <f t="shared" si="18"/>
        <v>Cundinamarca</v>
      </c>
      <c r="B114" s="28" t="str">
        <f t="shared" si="19"/>
        <v>Penal</v>
      </c>
      <c r="C114" s="40" t="s">
        <v>320</v>
      </c>
      <c r="D114" s="14">
        <v>3</v>
      </c>
      <c r="E114" s="14">
        <v>54</v>
      </c>
      <c r="F114" s="14">
        <v>18</v>
      </c>
      <c r="G114" s="14">
        <v>19</v>
      </c>
      <c r="H114" s="14">
        <v>6.333333333333333</v>
      </c>
      <c r="I114" s="15">
        <v>153</v>
      </c>
      <c r="J114" s="16">
        <v>17.999999999999996</v>
      </c>
      <c r="K114" s="16"/>
      <c r="L114" s="16">
        <v>6.3333333333333313</v>
      </c>
      <c r="M114" s="16"/>
      <c r="N114" s="17">
        <f t="shared" si="15"/>
        <v>0.35185185185185186</v>
      </c>
    </row>
    <row r="115" spans="1:14" x14ac:dyDescent="0.25">
      <c r="A115" s="28" t="str">
        <f t="shared" si="18"/>
        <v>Cundinamarca</v>
      </c>
      <c r="B115" s="28" t="str">
        <f t="shared" si="19"/>
        <v>Penal</v>
      </c>
      <c r="C115" s="40" t="s">
        <v>321</v>
      </c>
      <c r="D115" s="14">
        <v>6</v>
      </c>
      <c r="E115" s="14">
        <v>77</v>
      </c>
      <c r="F115" s="14">
        <v>12.833333333333334</v>
      </c>
      <c r="G115" s="14">
        <v>62</v>
      </c>
      <c r="H115" s="14">
        <v>10.333333333333334</v>
      </c>
      <c r="I115" s="15">
        <v>35</v>
      </c>
      <c r="J115" s="16">
        <v>9</v>
      </c>
      <c r="K115" s="16">
        <v>3.8333333333333326</v>
      </c>
      <c r="L115" s="16">
        <v>7.1666666666666661</v>
      </c>
      <c r="M115" s="16">
        <v>3.1666666666666661</v>
      </c>
      <c r="N115" s="17">
        <f t="shared" si="15"/>
        <v>0.80519480519480524</v>
      </c>
    </row>
    <row r="116" spans="1:14" x14ac:dyDescent="0.25">
      <c r="A116" s="28" t="str">
        <f t="shared" si="18"/>
        <v>Cundinamarca</v>
      </c>
      <c r="B116" s="28" t="str">
        <f t="shared" si="19"/>
        <v>Penal</v>
      </c>
      <c r="C116" s="40" t="s">
        <v>322</v>
      </c>
      <c r="D116" s="14">
        <v>3</v>
      </c>
      <c r="E116" s="14">
        <v>117</v>
      </c>
      <c r="F116" s="14">
        <v>39</v>
      </c>
      <c r="G116" s="14">
        <v>85</v>
      </c>
      <c r="H116" s="14">
        <v>28.333333333333332</v>
      </c>
      <c r="I116" s="15">
        <v>421</v>
      </c>
      <c r="J116" s="16">
        <v>29.666666666666668</v>
      </c>
      <c r="K116" s="16">
        <v>9.3333333333333339</v>
      </c>
      <c r="L116" s="16">
        <v>15.66666666666667</v>
      </c>
      <c r="M116" s="16">
        <v>12.666666666666664</v>
      </c>
      <c r="N116" s="17">
        <f t="shared" si="15"/>
        <v>0.72649572649572647</v>
      </c>
    </row>
    <row r="117" spans="1:14" x14ac:dyDescent="0.25">
      <c r="A117" s="50" t="s">
        <v>1593</v>
      </c>
      <c r="B117" s="50"/>
      <c r="C117" s="56"/>
      <c r="D117" s="51"/>
      <c r="E117" s="51"/>
      <c r="F117" s="51">
        <v>25</v>
      </c>
      <c r="G117" s="51"/>
      <c r="H117" s="51">
        <v>19</v>
      </c>
      <c r="I117" s="52"/>
      <c r="J117" s="53">
        <v>19</v>
      </c>
      <c r="K117" s="53">
        <v>8</v>
      </c>
      <c r="L117" s="53">
        <v>13</v>
      </c>
      <c r="M117" s="53">
        <v>7</v>
      </c>
      <c r="N117" s="54"/>
    </row>
    <row r="118" spans="1:14" x14ac:dyDescent="0.25">
      <c r="A118" s="18" t="s">
        <v>97</v>
      </c>
      <c r="B118" s="22"/>
      <c r="C118" s="57"/>
      <c r="D118" s="19"/>
      <c r="E118" s="19">
        <v>1826</v>
      </c>
      <c r="F118" s="19">
        <v>377.83333333333337</v>
      </c>
      <c r="G118" s="19">
        <v>1431</v>
      </c>
      <c r="H118" s="19">
        <v>279.5</v>
      </c>
      <c r="I118" s="20">
        <v>3369</v>
      </c>
      <c r="J118" s="21">
        <v>285.5</v>
      </c>
      <c r="K118" s="21">
        <v>92.333333333333329</v>
      </c>
      <c r="L118" s="21">
        <v>199.83333333333334</v>
      </c>
      <c r="M118" s="21">
        <v>79.666666666666657</v>
      </c>
      <c r="N118" s="23">
        <f t="shared" si="15"/>
        <v>0.78368017524644029</v>
      </c>
    </row>
    <row r="119" spans="1:14" x14ac:dyDescent="0.25">
      <c r="A119" s="13" t="s">
        <v>323</v>
      </c>
      <c r="B119" s="13" t="s">
        <v>12</v>
      </c>
      <c r="C119" s="40" t="s">
        <v>324</v>
      </c>
      <c r="D119" s="14">
        <v>6</v>
      </c>
      <c r="E119" s="14">
        <v>541</v>
      </c>
      <c r="F119" s="14">
        <v>90.166666666666671</v>
      </c>
      <c r="G119" s="14">
        <v>469</v>
      </c>
      <c r="H119" s="14">
        <v>78.166666666666671</v>
      </c>
      <c r="I119" s="15">
        <v>342</v>
      </c>
      <c r="J119" s="16">
        <v>20.333333333333329</v>
      </c>
      <c r="K119" s="16">
        <v>69.833333333333343</v>
      </c>
      <c r="L119" s="16">
        <v>14.999999999999998</v>
      </c>
      <c r="M119" s="16">
        <v>63.166666666666664</v>
      </c>
      <c r="N119" s="17">
        <f t="shared" si="15"/>
        <v>0.86691312384473196</v>
      </c>
    </row>
    <row r="120" spans="1:14" x14ac:dyDescent="0.25">
      <c r="A120" s="28" t="str">
        <f t="shared" ref="A120:A121" si="20">A119</f>
        <v>Florencia</v>
      </c>
      <c r="B120" s="28" t="str">
        <f t="shared" ref="B120:B121" si="21">B119</f>
        <v>Penal</v>
      </c>
      <c r="C120" s="40" t="s">
        <v>325</v>
      </c>
      <c r="D120" s="14">
        <v>6</v>
      </c>
      <c r="E120" s="14">
        <v>551</v>
      </c>
      <c r="F120" s="14">
        <v>91.833333333333329</v>
      </c>
      <c r="G120" s="14">
        <v>352</v>
      </c>
      <c r="H120" s="14">
        <v>58.666666666666664</v>
      </c>
      <c r="I120" s="15">
        <v>298</v>
      </c>
      <c r="J120" s="16">
        <v>19.833333333333336</v>
      </c>
      <c r="K120" s="16">
        <v>72</v>
      </c>
      <c r="L120" s="16">
        <v>13.666666666666664</v>
      </c>
      <c r="M120" s="16">
        <v>44.999999999999993</v>
      </c>
      <c r="N120" s="17">
        <f t="shared" si="15"/>
        <v>0.63883847549909256</v>
      </c>
    </row>
    <row r="121" spans="1:14" x14ac:dyDescent="0.25">
      <c r="A121" s="28" t="str">
        <f t="shared" si="20"/>
        <v>Florencia</v>
      </c>
      <c r="B121" s="28" t="str">
        <f t="shared" si="21"/>
        <v>Penal</v>
      </c>
      <c r="C121" s="40" t="s">
        <v>326</v>
      </c>
      <c r="D121" s="14">
        <v>6</v>
      </c>
      <c r="E121" s="14">
        <v>562</v>
      </c>
      <c r="F121" s="14">
        <v>93.666666666666671</v>
      </c>
      <c r="G121" s="14">
        <v>525</v>
      </c>
      <c r="H121" s="14">
        <v>87.5</v>
      </c>
      <c r="I121" s="15">
        <v>360</v>
      </c>
      <c r="J121" s="16">
        <v>21.666666666666668</v>
      </c>
      <c r="K121" s="16">
        <v>72.000000000000014</v>
      </c>
      <c r="L121" s="16">
        <v>21.333333333333336</v>
      </c>
      <c r="M121" s="16">
        <v>66.166666666666671</v>
      </c>
      <c r="N121" s="17">
        <f t="shared" si="15"/>
        <v>0.9341637010676157</v>
      </c>
    </row>
    <row r="122" spans="1:14" x14ac:dyDescent="0.25">
      <c r="A122" s="50" t="s">
        <v>1593</v>
      </c>
      <c r="B122" s="50"/>
      <c r="C122" s="56"/>
      <c r="D122" s="51"/>
      <c r="E122" s="51"/>
      <c r="F122" s="51">
        <v>92</v>
      </c>
      <c r="G122" s="51"/>
      <c r="H122" s="51">
        <v>75</v>
      </c>
      <c r="I122" s="52"/>
      <c r="J122" s="53">
        <v>21</v>
      </c>
      <c r="K122" s="53">
        <v>71</v>
      </c>
      <c r="L122" s="53">
        <v>17</v>
      </c>
      <c r="M122" s="53">
        <v>58</v>
      </c>
      <c r="N122" s="54"/>
    </row>
    <row r="123" spans="1:14" x14ac:dyDescent="0.25">
      <c r="A123" s="18" t="s">
        <v>327</v>
      </c>
      <c r="B123" s="22"/>
      <c r="C123" s="57"/>
      <c r="D123" s="19"/>
      <c r="E123" s="19">
        <v>1654</v>
      </c>
      <c r="F123" s="19">
        <v>275.66666666666669</v>
      </c>
      <c r="G123" s="19">
        <v>1346</v>
      </c>
      <c r="H123" s="19">
        <v>224.33333333333334</v>
      </c>
      <c r="I123" s="20">
        <v>1000</v>
      </c>
      <c r="J123" s="21">
        <v>61.833333333333329</v>
      </c>
      <c r="K123" s="21">
        <v>213.83333333333337</v>
      </c>
      <c r="L123" s="21">
        <v>50</v>
      </c>
      <c r="M123" s="21">
        <v>174.33333333333331</v>
      </c>
      <c r="N123" s="23">
        <f t="shared" si="15"/>
        <v>0.81378476420798063</v>
      </c>
    </row>
    <row r="124" spans="1:14" x14ac:dyDescent="0.25">
      <c r="A124" s="13" t="s">
        <v>98</v>
      </c>
      <c r="B124" s="13" t="s">
        <v>12</v>
      </c>
      <c r="C124" s="40" t="s">
        <v>328</v>
      </c>
      <c r="D124" s="14">
        <v>6</v>
      </c>
      <c r="E124" s="14">
        <v>306</v>
      </c>
      <c r="F124" s="14">
        <v>51</v>
      </c>
      <c r="G124" s="14">
        <v>269</v>
      </c>
      <c r="H124" s="14">
        <v>44.833333333333336</v>
      </c>
      <c r="I124" s="15">
        <v>474</v>
      </c>
      <c r="J124" s="16">
        <v>26</v>
      </c>
      <c r="K124" s="16">
        <v>24.999999999999996</v>
      </c>
      <c r="L124" s="16">
        <v>20.333333333333332</v>
      </c>
      <c r="M124" s="16">
        <v>24.5</v>
      </c>
      <c r="N124" s="17">
        <f t="shared" si="15"/>
        <v>0.87908496732026142</v>
      </c>
    </row>
    <row r="125" spans="1:14" x14ac:dyDescent="0.25">
      <c r="A125" s="28" t="str">
        <f t="shared" ref="A125:A136" si="22">A124</f>
        <v>Ibagué</v>
      </c>
      <c r="B125" s="28" t="str">
        <f t="shared" ref="B125:B136" si="23">B124</f>
        <v>Penal</v>
      </c>
      <c r="C125" s="40" t="s">
        <v>329</v>
      </c>
      <c r="D125" s="14">
        <v>6</v>
      </c>
      <c r="E125" s="14">
        <v>111</v>
      </c>
      <c r="F125" s="14">
        <v>18.5</v>
      </c>
      <c r="G125" s="14">
        <v>110</v>
      </c>
      <c r="H125" s="14">
        <v>18.333333333333332</v>
      </c>
      <c r="I125" s="15">
        <v>126</v>
      </c>
      <c r="J125" s="16">
        <v>0.83333333333333326</v>
      </c>
      <c r="K125" s="16">
        <v>17.666666666666668</v>
      </c>
      <c r="L125" s="16">
        <v>2.3333333333333335</v>
      </c>
      <c r="M125" s="16">
        <v>16.000000000000004</v>
      </c>
      <c r="N125" s="17">
        <f t="shared" si="15"/>
        <v>0.99099099099099097</v>
      </c>
    </row>
    <row r="126" spans="1:14" x14ac:dyDescent="0.25">
      <c r="A126" s="28" t="str">
        <f t="shared" si="22"/>
        <v>Ibagué</v>
      </c>
      <c r="B126" s="28" t="str">
        <f t="shared" si="23"/>
        <v>Penal</v>
      </c>
      <c r="C126" s="40" t="s">
        <v>330</v>
      </c>
      <c r="D126" s="14">
        <v>3</v>
      </c>
      <c r="E126" s="14">
        <v>73</v>
      </c>
      <c r="F126" s="14">
        <v>24.333333333333332</v>
      </c>
      <c r="G126" s="14">
        <v>43</v>
      </c>
      <c r="H126" s="14">
        <v>14.333333333333334</v>
      </c>
      <c r="I126" s="15">
        <v>300</v>
      </c>
      <c r="J126" s="16">
        <v>24.333333333333332</v>
      </c>
      <c r="K126" s="16"/>
      <c r="L126" s="16">
        <v>14.333333333333332</v>
      </c>
      <c r="M126" s="16"/>
      <c r="N126" s="17">
        <f t="shared" si="15"/>
        <v>0.58904109589041098</v>
      </c>
    </row>
    <row r="127" spans="1:14" x14ac:dyDescent="0.25">
      <c r="A127" s="28" t="str">
        <f t="shared" si="22"/>
        <v>Ibagué</v>
      </c>
      <c r="B127" s="28" t="str">
        <f t="shared" si="23"/>
        <v>Penal</v>
      </c>
      <c r="C127" s="40" t="s">
        <v>331</v>
      </c>
      <c r="D127" s="14">
        <v>6</v>
      </c>
      <c r="E127" s="14">
        <v>177</v>
      </c>
      <c r="F127" s="14">
        <v>29.5</v>
      </c>
      <c r="G127" s="14">
        <v>110</v>
      </c>
      <c r="H127" s="14">
        <v>18.333333333333332</v>
      </c>
      <c r="I127" s="15">
        <v>191</v>
      </c>
      <c r="J127" s="16">
        <v>21</v>
      </c>
      <c r="K127" s="16">
        <v>8.5</v>
      </c>
      <c r="L127" s="16">
        <v>10.833333333333332</v>
      </c>
      <c r="M127" s="16">
        <v>7.5</v>
      </c>
      <c r="N127" s="17">
        <f t="shared" si="15"/>
        <v>0.62146892655367236</v>
      </c>
    </row>
    <row r="128" spans="1:14" x14ac:dyDescent="0.25">
      <c r="A128" s="28" t="str">
        <f t="shared" si="22"/>
        <v>Ibagué</v>
      </c>
      <c r="B128" s="28" t="str">
        <f t="shared" si="23"/>
        <v>Penal</v>
      </c>
      <c r="C128" s="40" t="s">
        <v>332</v>
      </c>
      <c r="D128" s="14">
        <v>6</v>
      </c>
      <c r="E128" s="14">
        <v>145</v>
      </c>
      <c r="F128" s="14">
        <v>24.166666666666668</v>
      </c>
      <c r="G128" s="14">
        <v>137</v>
      </c>
      <c r="H128" s="14">
        <v>22.833333333333332</v>
      </c>
      <c r="I128" s="15">
        <v>106</v>
      </c>
      <c r="J128" s="16">
        <v>17.666666666666664</v>
      </c>
      <c r="K128" s="16">
        <v>6.4999999999999991</v>
      </c>
      <c r="L128" s="16">
        <v>16.333333333333336</v>
      </c>
      <c r="M128" s="16">
        <v>6.5</v>
      </c>
      <c r="N128" s="17">
        <f t="shared" si="15"/>
        <v>0.94482758620689655</v>
      </c>
    </row>
    <row r="129" spans="1:14" x14ac:dyDescent="0.25">
      <c r="A129" s="28" t="str">
        <f t="shared" si="22"/>
        <v>Ibagué</v>
      </c>
      <c r="B129" s="28" t="str">
        <f t="shared" si="23"/>
        <v>Penal</v>
      </c>
      <c r="C129" s="40" t="s">
        <v>333</v>
      </c>
      <c r="D129" s="14">
        <v>6</v>
      </c>
      <c r="E129" s="14">
        <v>140</v>
      </c>
      <c r="F129" s="14">
        <v>23.333333333333332</v>
      </c>
      <c r="G129" s="14">
        <v>103</v>
      </c>
      <c r="H129" s="14">
        <v>17.166666666666668</v>
      </c>
      <c r="I129" s="15">
        <v>195</v>
      </c>
      <c r="J129" s="16">
        <v>15.666666666666664</v>
      </c>
      <c r="K129" s="16">
        <v>7.666666666666667</v>
      </c>
      <c r="L129" s="16">
        <v>10.5</v>
      </c>
      <c r="M129" s="16">
        <v>6.6666666666666679</v>
      </c>
      <c r="N129" s="17">
        <f t="shared" si="15"/>
        <v>0.73571428571428577</v>
      </c>
    </row>
    <row r="130" spans="1:14" x14ac:dyDescent="0.25">
      <c r="A130" s="28" t="str">
        <f t="shared" si="22"/>
        <v>Ibagué</v>
      </c>
      <c r="B130" s="28" t="str">
        <f t="shared" si="23"/>
        <v>Penal</v>
      </c>
      <c r="C130" s="40" t="s">
        <v>334</v>
      </c>
      <c r="D130" s="14">
        <v>6</v>
      </c>
      <c r="E130" s="14">
        <v>115</v>
      </c>
      <c r="F130" s="14">
        <v>19.166666666666668</v>
      </c>
      <c r="G130" s="14">
        <v>97</v>
      </c>
      <c r="H130" s="14">
        <v>16.166666666666668</v>
      </c>
      <c r="I130" s="15">
        <v>119</v>
      </c>
      <c r="J130" s="16">
        <v>12.333333333333334</v>
      </c>
      <c r="K130" s="16">
        <v>6.833333333333333</v>
      </c>
      <c r="L130" s="16">
        <v>10.333333333333334</v>
      </c>
      <c r="M130" s="16">
        <v>5.833333333333333</v>
      </c>
      <c r="N130" s="17">
        <f t="shared" si="15"/>
        <v>0.84347826086956523</v>
      </c>
    </row>
    <row r="131" spans="1:14" x14ac:dyDescent="0.25">
      <c r="A131" s="28" t="str">
        <f t="shared" si="22"/>
        <v>Ibagué</v>
      </c>
      <c r="B131" s="28" t="str">
        <f t="shared" si="23"/>
        <v>Penal</v>
      </c>
      <c r="C131" s="40" t="s">
        <v>335</v>
      </c>
      <c r="D131" s="14">
        <v>6</v>
      </c>
      <c r="E131" s="14">
        <v>135</v>
      </c>
      <c r="F131" s="14">
        <v>22.5</v>
      </c>
      <c r="G131" s="14">
        <v>122</v>
      </c>
      <c r="H131" s="14">
        <v>20.333333333333332</v>
      </c>
      <c r="I131" s="15">
        <v>135</v>
      </c>
      <c r="J131" s="16">
        <v>22.5</v>
      </c>
      <c r="K131" s="16"/>
      <c r="L131" s="16">
        <v>20.333333333333332</v>
      </c>
      <c r="M131" s="16"/>
      <c r="N131" s="17">
        <f t="shared" si="15"/>
        <v>0.90370370370370368</v>
      </c>
    </row>
    <row r="132" spans="1:14" x14ac:dyDescent="0.25">
      <c r="A132" s="28" t="str">
        <f t="shared" si="22"/>
        <v>Ibagué</v>
      </c>
      <c r="B132" s="28" t="str">
        <f t="shared" si="23"/>
        <v>Penal</v>
      </c>
      <c r="C132" s="40" t="s">
        <v>336</v>
      </c>
      <c r="D132" s="14">
        <v>6</v>
      </c>
      <c r="E132" s="14">
        <v>109</v>
      </c>
      <c r="F132" s="14">
        <v>18.166666666666668</v>
      </c>
      <c r="G132" s="14">
        <v>88</v>
      </c>
      <c r="H132" s="14">
        <v>14.666666666666666</v>
      </c>
      <c r="I132" s="15">
        <v>229</v>
      </c>
      <c r="J132" s="16">
        <v>9.5</v>
      </c>
      <c r="K132" s="16">
        <v>8.6666666666666661</v>
      </c>
      <c r="L132" s="16">
        <v>7.5</v>
      </c>
      <c r="M132" s="16">
        <v>7.1666666666666652</v>
      </c>
      <c r="N132" s="17">
        <f t="shared" si="15"/>
        <v>0.80733944954128445</v>
      </c>
    </row>
    <row r="133" spans="1:14" x14ac:dyDescent="0.25">
      <c r="A133" s="28" t="str">
        <f t="shared" si="22"/>
        <v>Ibagué</v>
      </c>
      <c r="B133" s="28" t="str">
        <f t="shared" si="23"/>
        <v>Penal</v>
      </c>
      <c r="C133" s="40" t="s">
        <v>337</v>
      </c>
      <c r="D133" s="14">
        <v>6</v>
      </c>
      <c r="E133" s="14">
        <v>139</v>
      </c>
      <c r="F133" s="14">
        <v>23.166666666666668</v>
      </c>
      <c r="G133" s="14">
        <v>160</v>
      </c>
      <c r="H133" s="14">
        <v>26.666666666666668</v>
      </c>
      <c r="I133" s="15">
        <v>168</v>
      </c>
      <c r="J133" s="16">
        <v>13.166666666666666</v>
      </c>
      <c r="K133" s="16">
        <v>10</v>
      </c>
      <c r="L133" s="16">
        <v>17.166666666666668</v>
      </c>
      <c r="M133" s="16">
        <v>9.5</v>
      </c>
      <c r="N133" s="17">
        <f t="shared" si="15"/>
        <v>1.1510791366906474</v>
      </c>
    </row>
    <row r="134" spans="1:14" x14ac:dyDescent="0.25">
      <c r="A134" s="28" t="str">
        <f t="shared" si="22"/>
        <v>Ibagué</v>
      </c>
      <c r="B134" s="28" t="str">
        <f t="shared" si="23"/>
        <v>Penal</v>
      </c>
      <c r="C134" s="40" t="s">
        <v>338</v>
      </c>
      <c r="D134" s="14">
        <v>6</v>
      </c>
      <c r="E134" s="14">
        <v>136</v>
      </c>
      <c r="F134" s="14">
        <v>22.666666666666668</v>
      </c>
      <c r="G134" s="14">
        <v>113</v>
      </c>
      <c r="H134" s="14">
        <v>18.833333333333332</v>
      </c>
      <c r="I134" s="15">
        <v>30</v>
      </c>
      <c r="J134" s="16">
        <v>8.1666666666666661</v>
      </c>
      <c r="K134" s="16">
        <v>14.5</v>
      </c>
      <c r="L134" s="16">
        <v>7.166666666666667</v>
      </c>
      <c r="M134" s="16">
        <v>11.666666666666666</v>
      </c>
      <c r="N134" s="17">
        <f t="shared" si="15"/>
        <v>0.83088235294117652</v>
      </c>
    </row>
    <row r="135" spans="1:14" x14ac:dyDescent="0.25">
      <c r="A135" s="28" t="str">
        <f t="shared" si="22"/>
        <v>Ibagué</v>
      </c>
      <c r="B135" s="28" t="str">
        <f t="shared" si="23"/>
        <v>Penal</v>
      </c>
      <c r="C135" s="40" t="s">
        <v>339</v>
      </c>
      <c r="D135" s="14">
        <v>6</v>
      </c>
      <c r="E135" s="14">
        <v>84</v>
      </c>
      <c r="F135" s="14">
        <v>14</v>
      </c>
      <c r="G135" s="14">
        <v>49</v>
      </c>
      <c r="H135" s="14">
        <v>8.1666666666666661</v>
      </c>
      <c r="I135" s="15">
        <v>145</v>
      </c>
      <c r="J135" s="16">
        <v>10.333333333333334</v>
      </c>
      <c r="K135" s="16">
        <v>3.6666666666666665</v>
      </c>
      <c r="L135" s="16">
        <v>4.5000000000000009</v>
      </c>
      <c r="M135" s="16">
        <v>3.6666666666666665</v>
      </c>
      <c r="N135" s="17">
        <f t="shared" si="15"/>
        <v>0.58333333333333337</v>
      </c>
    </row>
    <row r="136" spans="1:14" x14ac:dyDescent="0.25">
      <c r="A136" s="28" t="str">
        <f t="shared" si="22"/>
        <v>Ibagué</v>
      </c>
      <c r="B136" s="28" t="str">
        <f t="shared" si="23"/>
        <v>Penal</v>
      </c>
      <c r="C136" s="40" t="s">
        <v>340</v>
      </c>
      <c r="D136" s="14">
        <v>6</v>
      </c>
      <c r="E136" s="14">
        <v>42</v>
      </c>
      <c r="F136" s="14">
        <v>7</v>
      </c>
      <c r="G136" s="14">
        <v>32</v>
      </c>
      <c r="H136" s="14">
        <v>5.333333333333333</v>
      </c>
      <c r="I136" s="15">
        <v>31</v>
      </c>
      <c r="J136" s="16">
        <v>4.333333333333333</v>
      </c>
      <c r="K136" s="16">
        <v>2.666666666666667</v>
      </c>
      <c r="L136" s="16">
        <v>3.833333333333333</v>
      </c>
      <c r="M136" s="16">
        <v>1.5</v>
      </c>
      <c r="N136" s="17">
        <f t="shared" si="15"/>
        <v>0.76190476190476186</v>
      </c>
    </row>
    <row r="137" spans="1:14" x14ac:dyDescent="0.25">
      <c r="A137" s="50" t="s">
        <v>1593</v>
      </c>
      <c r="B137" s="50"/>
      <c r="C137" s="56"/>
      <c r="D137" s="51"/>
      <c r="E137" s="51"/>
      <c r="F137" s="51">
        <v>23</v>
      </c>
      <c r="G137" s="51"/>
      <c r="H137" s="51">
        <v>19</v>
      </c>
      <c r="I137" s="52"/>
      <c r="J137" s="53">
        <v>14</v>
      </c>
      <c r="K137" s="53">
        <v>10</v>
      </c>
      <c r="L137" s="53">
        <v>11</v>
      </c>
      <c r="M137" s="53">
        <v>9</v>
      </c>
      <c r="N137" s="54"/>
    </row>
    <row r="138" spans="1:14" x14ac:dyDescent="0.25">
      <c r="A138" s="18" t="s">
        <v>105</v>
      </c>
      <c r="B138" s="22"/>
      <c r="C138" s="57"/>
      <c r="D138" s="19"/>
      <c r="E138" s="19">
        <v>1712</v>
      </c>
      <c r="F138" s="19">
        <v>297.5</v>
      </c>
      <c r="G138" s="19">
        <v>1433</v>
      </c>
      <c r="H138" s="19">
        <v>245.99999999999997</v>
      </c>
      <c r="I138" s="20">
        <v>2249</v>
      </c>
      <c r="J138" s="21">
        <v>185.83333333333331</v>
      </c>
      <c r="K138" s="21">
        <v>111.66666666666667</v>
      </c>
      <c r="L138" s="21">
        <v>145.49999999999997</v>
      </c>
      <c r="M138" s="21">
        <v>100.50000000000001</v>
      </c>
      <c r="N138" s="23">
        <f t="shared" si="15"/>
        <v>0.83703271028037385</v>
      </c>
    </row>
    <row r="139" spans="1:14" x14ac:dyDescent="0.25">
      <c r="A139" s="13" t="s">
        <v>106</v>
      </c>
      <c r="B139" s="13" t="s">
        <v>12</v>
      </c>
      <c r="C139" s="40" t="s">
        <v>341</v>
      </c>
      <c r="D139" s="14">
        <v>6</v>
      </c>
      <c r="E139" s="14">
        <v>207</v>
      </c>
      <c r="F139" s="14">
        <v>34.5</v>
      </c>
      <c r="G139" s="14">
        <v>180</v>
      </c>
      <c r="H139" s="14">
        <v>30</v>
      </c>
      <c r="I139" s="15">
        <v>102</v>
      </c>
      <c r="J139" s="16">
        <v>12.666666666666666</v>
      </c>
      <c r="K139" s="16">
        <v>21.833333333333336</v>
      </c>
      <c r="L139" s="16">
        <v>11.333333333333334</v>
      </c>
      <c r="M139" s="16">
        <v>18.666666666666671</v>
      </c>
      <c r="N139" s="17">
        <f t="shared" si="15"/>
        <v>0.86956521739130432</v>
      </c>
    </row>
    <row r="140" spans="1:14" x14ac:dyDescent="0.25">
      <c r="A140" s="28" t="str">
        <f t="shared" ref="A140:A152" si="24">A139</f>
        <v>Manizales</v>
      </c>
      <c r="B140" s="28" t="str">
        <f t="shared" ref="B140:B152" si="25">B139</f>
        <v>Penal</v>
      </c>
      <c r="C140" s="40" t="s">
        <v>342</v>
      </c>
      <c r="D140" s="14">
        <v>6</v>
      </c>
      <c r="E140" s="14">
        <v>181</v>
      </c>
      <c r="F140" s="14">
        <v>30.166666666666668</v>
      </c>
      <c r="G140" s="14">
        <v>158</v>
      </c>
      <c r="H140" s="14">
        <v>26.333333333333332</v>
      </c>
      <c r="I140" s="15">
        <v>73</v>
      </c>
      <c r="J140" s="16">
        <v>12.666666666666664</v>
      </c>
      <c r="K140" s="16">
        <v>17.5</v>
      </c>
      <c r="L140" s="16">
        <v>10.5</v>
      </c>
      <c r="M140" s="16">
        <v>15.833333333333336</v>
      </c>
      <c r="N140" s="17">
        <f t="shared" si="15"/>
        <v>0.8729281767955801</v>
      </c>
    </row>
    <row r="141" spans="1:14" x14ac:dyDescent="0.25">
      <c r="A141" s="28" t="str">
        <f t="shared" si="24"/>
        <v>Manizales</v>
      </c>
      <c r="B141" s="28" t="str">
        <f t="shared" si="25"/>
        <v>Penal</v>
      </c>
      <c r="C141" s="40" t="s">
        <v>343</v>
      </c>
      <c r="D141" s="14">
        <v>6</v>
      </c>
      <c r="E141" s="14">
        <v>210</v>
      </c>
      <c r="F141" s="14">
        <v>35</v>
      </c>
      <c r="G141" s="14">
        <v>186</v>
      </c>
      <c r="H141" s="14">
        <v>31</v>
      </c>
      <c r="I141" s="15">
        <v>73</v>
      </c>
      <c r="J141" s="16">
        <v>14.000000000000002</v>
      </c>
      <c r="K141" s="16">
        <v>21.000000000000004</v>
      </c>
      <c r="L141" s="16">
        <v>11.5</v>
      </c>
      <c r="M141" s="16">
        <v>19.5</v>
      </c>
      <c r="N141" s="17">
        <f t="shared" si="15"/>
        <v>0.88571428571428568</v>
      </c>
    </row>
    <row r="142" spans="1:14" x14ac:dyDescent="0.25">
      <c r="A142" s="28" t="str">
        <f t="shared" si="24"/>
        <v>Manizales</v>
      </c>
      <c r="B142" s="28" t="str">
        <f t="shared" si="25"/>
        <v>Penal</v>
      </c>
      <c r="C142" s="40" t="s">
        <v>344</v>
      </c>
      <c r="D142" s="14">
        <v>6</v>
      </c>
      <c r="E142" s="14">
        <v>136</v>
      </c>
      <c r="F142" s="14">
        <v>22.666666666666668</v>
      </c>
      <c r="G142" s="14">
        <v>115</v>
      </c>
      <c r="H142" s="14">
        <v>19.166666666666668</v>
      </c>
      <c r="I142" s="15">
        <v>127</v>
      </c>
      <c r="J142" s="16">
        <v>11.333333333333334</v>
      </c>
      <c r="K142" s="16">
        <v>11.333333333333332</v>
      </c>
      <c r="L142" s="16">
        <v>9.1666666666666661</v>
      </c>
      <c r="M142" s="16">
        <v>9.9999999999999982</v>
      </c>
      <c r="N142" s="17">
        <f t="shared" si="15"/>
        <v>0.84558823529411764</v>
      </c>
    </row>
    <row r="143" spans="1:14" x14ac:dyDescent="0.25">
      <c r="A143" s="28" t="str">
        <f t="shared" si="24"/>
        <v>Manizales</v>
      </c>
      <c r="B143" s="28" t="str">
        <f t="shared" si="25"/>
        <v>Penal</v>
      </c>
      <c r="C143" s="40" t="s">
        <v>345</v>
      </c>
      <c r="D143" s="14">
        <v>6</v>
      </c>
      <c r="E143" s="14">
        <v>201</v>
      </c>
      <c r="F143" s="14">
        <v>33.5</v>
      </c>
      <c r="G143" s="14">
        <v>183</v>
      </c>
      <c r="H143" s="14">
        <v>30.5</v>
      </c>
      <c r="I143" s="15">
        <v>89</v>
      </c>
      <c r="J143" s="16">
        <v>15.499999999999996</v>
      </c>
      <c r="K143" s="16">
        <v>17.999999999999996</v>
      </c>
      <c r="L143" s="16">
        <v>11.666666666666664</v>
      </c>
      <c r="M143" s="16">
        <v>18.833333333333332</v>
      </c>
      <c r="N143" s="17">
        <f t="shared" si="15"/>
        <v>0.91044776119402981</v>
      </c>
    </row>
    <row r="144" spans="1:14" x14ac:dyDescent="0.25">
      <c r="A144" s="28" t="str">
        <f t="shared" si="24"/>
        <v>Manizales</v>
      </c>
      <c r="B144" s="28" t="str">
        <f t="shared" si="25"/>
        <v>Penal</v>
      </c>
      <c r="C144" s="40" t="s">
        <v>346</v>
      </c>
      <c r="D144" s="14">
        <v>6</v>
      </c>
      <c r="E144" s="14">
        <v>209</v>
      </c>
      <c r="F144" s="14">
        <v>34.833333333333336</v>
      </c>
      <c r="G144" s="14">
        <v>179</v>
      </c>
      <c r="H144" s="14">
        <v>29.833333333333332</v>
      </c>
      <c r="I144" s="15">
        <v>102</v>
      </c>
      <c r="J144" s="16">
        <v>14.166666666666664</v>
      </c>
      <c r="K144" s="16">
        <v>20.666666666666668</v>
      </c>
      <c r="L144" s="16">
        <v>12.666666666666661</v>
      </c>
      <c r="M144" s="16">
        <v>17.166666666666668</v>
      </c>
      <c r="N144" s="17">
        <f t="shared" si="15"/>
        <v>0.8564593301435407</v>
      </c>
    </row>
    <row r="145" spans="1:14" x14ac:dyDescent="0.25">
      <c r="A145" s="28" t="str">
        <f t="shared" si="24"/>
        <v>Manizales</v>
      </c>
      <c r="B145" s="28" t="str">
        <f t="shared" si="25"/>
        <v>Penal</v>
      </c>
      <c r="C145" s="40" t="s">
        <v>347</v>
      </c>
      <c r="D145" s="14">
        <v>6</v>
      </c>
      <c r="E145" s="14">
        <v>211</v>
      </c>
      <c r="F145" s="14">
        <v>35.166666666666664</v>
      </c>
      <c r="G145" s="14">
        <v>198</v>
      </c>
      <c r="H145" s="14">
        <v>33</v>
      </c>
      <c r="I145" s="15">
        <v>77</v>
      </c>
      <c r="J145" s="16">
        <v>13.666666666666666</v>
      </c>
      <c r="K145" s="16">
        <v>21.5</v>
      </c>
      <c r="L145" s="16">
        <v>13.166666666666666</v>
      </c>
      <c r="M145" s="16">
        <v>19.833333333333332</v>
      </c>
      <c r="N145" s="17">
        <f t="shared" si="15"/>
        <v>0.93838862559241709</v>
      </c>
    </row>
    <row r="146" spans="1:14" x14ac:dyDescent="0.25">
      <c r="A146" s="28" t="str">
        <f t="shared" si="24"/>
        <v>Manizales</v>
      </c>
      <c r="B146" s="28" t="str">
        <f t="shared" si="25"/>
        <v>Penal</v>
      </c>
      <c r="C146" s="40" t="s">
        <v>348</v>
      </c>
      <c r="D146" s="14">
        <v>6</v>
      </c>
      <c r="E146" s="14">
        <v>84</v>
      </c>
      <c r="F146" s="14">
        <v>14</v>
      </c>
      <c r="G146" s="14">
        <v>79</v>
      </c>
      <c r="H146" s="14">
        <v>13.166666666666666</v>
      </c>
      <c r="I146" s="15">
        <v>48</v>
      </c>
      <c r="J146" s="16">
        <v>7.666666666666667</v>
      </c>
      <c r="K146" s="16">
        <v>6.3333333333333339</v>
      </c>
      <c r="L146" s="16">
        <v>8.6666666666666643</v>
      </c>
      <c r="M146" s="16">
        <v>4.4999999999999991</v>
      </c>
      <c r="N146" s="17">
        <f t="shared" si="15"/>
        <v>0.94047619047619047</v>
      </c>
    </row>
    <row r="147" spans="1:14" x14ac:dyDescent="0.25">
      <c r="A147" s="28" t="str">
        <f t="shared" si="24"/>
        <v>Manizales</v>
      </c>
      <c r="B147" s="28" t="str">
        <f t="shared" si="25"/>
        <v>Penal</v>
      </c>
      <c r="C147" s="40" t="s">
        <v>349</v>
      </c>
      <c r="D147" s="14">
        <v>6</v>
      </c>
      <c r="E147" s="14">
        <v>114</v>
      </c>
      <c r="F147" s="14">
        <v>19</v>
      </c>
      <c r="G147" s="14">
        <v>120</v>
      </c>
      <c r="H147" s="14">
        <v>20</v>
      </c>
      <c r="I147" s="15">
        <v>41</v>
      </c>
      <c r="J147" s="16">
        <v>13.833333333333332</v>
      </c>
      <c r="K147" s="16">
        <v>5.1666666666666661</v>
      </c>
      <c r="L147" s="16">
        <v>16.499999999999996</v>
      </c>
      <c r="M147" s="16">
        <v>3.5000000000000004</v>
      </c>
      <c r="N147" s="17">
        <f t="shared" si="15"/>
        <v>1.0526315789473684</v>
      </c>
    </row>
    <row r="148" spans="1:14" x14ac:dyDescent="0.25">
      <c r="A148" s="28" t="str">
        <f t="shared" si="24"/>
        <v>Manizales</v>
      </c>
      <c r="B148" s="28" t="str">
        <f t="shared" si="25"/>
        <v>Penal</v>
      </c>
      <c r="C148" s="40" t="s">
        <v>350</v>
      </c>
      <c r="D148" s="14">
        <v>6</v>
      </c>
      <c r="E148" s="14">
        <v>128</v>
      </c>
      <c r="F148" s="14">
        <v>21.333333333333332</v>
      </c>
      <c r="G148" s="14">
        <v>126</v>
      </c>
      <c r="H148" s="14">
        <v>21</v>
      </c>
      <c r="I148" s="15">
        <v>28</v>
      </c>
      <c r="J148" s="16">
        <v>15.833333333333329</v>
      </c>
      <c r="K148" s="16">
        <v>5.4999999999999991</v>
      </c>
      <c r="L148" s="16">
        <v>16.5</v>
      </c>
      <c r="M148" s="16">
        <v>4.5</v>
      </c>
      <c r="N148" s="17">
        <f t="shared" si="15"/>
        <v>0.984375</v>
      </c>
    </row>
    <row r="149" spans="1:14" x14ac:dyDescent="0.25">
      <c r="A149" s="28" t="str">
        <f t="shared" si="24"/>
        <v>Manizales</v>
      </c>
      <c r="B149" s="28" t="str">
        <f t="shared" si="25"/>
        <v>Penal</v>
      </c>
      <c r="C149" s="40" t="s">
        <v>351</v>
      </c>
      <c r="D149" s="14">
        <v>6</v>
      </c>
      <c r="E149" s="14">
        <v>95</v>
      </c>
      <c r="F149" s="14">
        <v>15.833333333333334</v>
      </c>
      <c r="G149" s="14">
        <v>106</v>
      </c>
      <c r="H149" s="14">
        <v>17.666666666666668</v>
      </c>
      <c r="I149" s="15">
        <v>26</v>
      </c>
      <c r="J149" s="16">
        <v>11.333333333333332</v>
      </c>
      <c r="K149" s="16">
        <v>4.5</v>
      </c>
      <c r="L149" s="16">
        <v>13.166666666666666</v>
      </c>
      <c r="M149" s="16">
        <v>4.5000000000000009</v>
      </c>
      <c r="N149" s="17">
        <f t="shared" si="15"/>
        <v>1.1157894736842104</v>
      </c>
    </row>
    <row r="150" spans="1:14" x14ac:dyDescent="0.25">
      <c r="A150" s="28" t="str">
        <f t="shared" si="24"/>
        <v>Manizales</v>
      </c>
      <c r="B150" s="28" t="str">
        <f t="shared" si="25"/>
        <v>Penal</v>
      </c>
      <c r="C150" s="40" t="s">
        <v>352</v>
      </c>
      <c r="D150" s="14">
        <v>6</v>
      </c>
      <c r="E150" s="14">
        <v>295</v>
      </c>
      <c r="F150" s="14">
        <v>49.166666666666664</v>
      </c>
      <c r="G150" s="14">
        <v>272</v>
      </c>
      <c r="H150" s="14">
        <v>45.333333333333336</v>
      </c>
      <c r="I150" s="15">
        <v>186</v>
      </c>
      <c r="J150" s="16">
        <v>17.833333333333332</v>
      </c>
      <c r="K150" s="16">
        <v>31.333333333333332</v>
      </c>
      <c r="L150" s="16">
        <v>16.5</v>
      </c>
      <c r="M150" s="16">
        <v>28.833333333333332</v>
      </c>
      <c r="N150" s="17">
        <f t="shared" si="15"/>
        <v>0.92203389830508475</v>
      </c>
    </row>
    <row r="151" spans="1:14" x14ac:dyDescent="0.25">
      <c r="A151" s="28" t="str">
        <f t="shared" si="24"/>
        <v>Manizales</v>
      </c>
      <c r="B151" s="28" t="str">
        <f t="shared" si="25"/>
        <v>Penal</v>
      </c>
      <c r="C151" s="40" t="s">
        <v>353</v>
      </c>
      <c r="D151" s="14">
        <v>6</v>
      </c>
      <c r="E151" s="14">
        <v>181</v>
      </c>
      <c r="F151" s="14">
        <v>30.166666666666668</v>
      </c>
      <c r="G151" s="14">
        <v>153</v>
      </c>
      <c r="H151" s="14">
        <v>25.5</v>
      </c>
      <c r="I151" s="15">
        <v>89</v>
      </c>
      <c r="J151" s="16">
        <v>22.833333333333336</v>
      </c>
      <c r="K151" s="16">
        <v>7.3333333333333321</v>
      </c>
      <c r="L151" s="16">
        <v>20.166666666666664</v>
      </c>
      <c r="M151" s="16">
        <v>5.333333333333333</v>
      </c>
      <c r="N151" s="17">
        <f t="shared" si="15"/>
        <v>0.84530386740331487</v>
      </c>
    </row>
    <row r="152" spans="1:14" x14ac:dyDescent="0.25">
      <c r="A152" s="28" t="str">
        <f t="shared" si="24"/>
        <v>Manizales</v>
      </c>
      <c r="B152" s="28" t="str">
        <f t="shared" si="25"/>
        <v>Penal</v>
      </c>
      <c r="C152" s="40" t="s">
        <v>354</v>
      </c>
      <c r="D152" s="14">
        <v>6</v>
      </c>
      <c r="E152" s="14">
        <v>117</v>
      </c>
      <c r="F152" s="14">
        <v>19.5</v>
      </c>
      <c r="G152" s="14">
        <v>85</v>
      </c>
      <c r="H152" s="14">
        <v>14.166666666666666</v>
      </c>
      <c r="I152" s="15">
        <v>31</v>
      </c>
      <c r="J152" s="16">
        <v>7.666666666666667</v>
      </c>
      <c r="K152" s="16">
        <v>11.833333333333332</v>
      </c>
      <c r="L152" s="16">
        <v>6.8333333333333321</v>
      </c>
      <c r="M152" s="16">
        <v>7.333333333333333</v>
      </c>
      <c r="N152" s="17">
        <f t="shared" si="15"/>
        <v>0.72649572649572647</v>
      </c>
    </row>
    <row r="153" spans="1:14" x14ac:dyDescent="0.25">
      <c r="A153" s="50" t="s">
        <v>1593</v>
      </c>
      <c r="B153" s="50"/>
      <c r="C153" s="56"/>
      <c r="D153" s="51"/>
      <c r="E153" s="51"/>
      <c r="F153" s="51">
        <v>28</v>
      </c>
      <c r="G153" s="51"/>
      <c r="H153" s="51">
        <v>25</v>
      </c>
      <c r="I153" s="52"/>
      <c r="J153" s="53">
        <v>14</v>
      </c>
      <c r="K153" s="53">
        <v>15</v>
      </c>
      <c r="L153" s="53">
        <v>13</v>
      </c>
      <c r="M153" s="53">
        <v>13</v>
      </c>
      <c r="N153" s="54"/>
    </row>
    <row r="154" spans="1:14" x14ac:dyDescent="0.25">
      <c r="A154" s="18" t="s">
        <v>111</v>
      </c>
      <c r="B154" s="22"/>
      <c r="C154" s="57"/>
      <c r="D154" s="19"/>
      <c r="E154" s="19">
        <v>2369</v>
      </c>
      <c r="F154" s="19">
        <v>394.83333333333337</v>
      </c>
      <c r="G154" s="19">
        <v>2140</v>
      </c>
      <c r="H154" s="19">
        <v>356.66666666666669</v>
      </c>
      <c r="I154" s="20">
        <v>1092</v>
      </c>
      <c r="J154" s="21">
        <v>191</v>
      </c>
      <c r="K154" s="21">
        <v>203.83333333333337</v>
      </c>
      <c r="L154" s="21">
        <v>178.33333333333331</v>
      </c>
      <c r="M154" s="21">
        <v>178.33333333333334</v>
      </c>
      <c r="N154" s="23">
        <f t="shared" si="15"/>
        <v>0.90333474039679185</v>
      </c>
    </row>
    <row r="155" spans="1:14" x14ac:dyDescent="0.25">
      <c r="A155" s="41" t="s">
        <v>112</v>
      </c>
      <c r="B155" s="41" t="s">
        <v>12</v>
      </c>
      <c r="C155" s="40" t="s">
        <v>448</v>
      </c>
      <c r="D155" s="31" t="s">
        <v>204</v>
      </c>
      <c r="E155" s="31" t="s">
        <v>204</v>
      </c>
      <c r="F155" s="31" t="s">
        <v>204</v>
      </c>
      <c r="G155" s="31" t="s">
        <v>204</v>
      </c>
      <c r="H155" s="31" t="s">
        <v>204</v>
      </c>
      <c r="I155" s="31" t="s">
        <v>204</v>
      </c>
      <c r="J155" s="31" t="s">
        <v>204</v>
      </c>
      <c r="K155" s="31" t="s">
        <v>204</v>
      </c>
      <c r="L155" s="31" t="s">
        <v>204</v>
      </c>
      <c r="M155" s="31" t="s">
        <v>204</v>
      </c>
      <c r="N155" s="31" t="s">
        <v>204</v>
      </c>
    </row>
    <row r="156" spans="1:14" x14ac:dyDescent="0.25">
      <c r="A156" s="13" t="s">
        <v>112</v>
      </c>
      <c r="B156" s="13" t="s">
        <v>12</v>
      </c>
      <c r="C156" s="40" t="s">
        <v>355</v>
      </c>
      <c r="D156" s="14">
        <v>6</v>
      </c>
      <c r="E156" s="14">
        <v>452</v>
      </c>
      <c r="F156" s="14">
        <v>75.333333333333329</v>
      </c>
      <c r="G156" s="14">
        <v>421</v>
      </c>
      <c r="H156" s="14">
        <v>70.166666666666671</v>
      </c>
      <c r="I156" s="15">
        <v>61</v>
      </c>
      <c r="J156" s="16">
        <v>32.333333333333329</v>
      </c>
      <c r="K156" s="16">
        <v>43</v>
      </c>
      <c r="L156" s="16">
        <v>31.500000000000007</v>
      </c>
      <c r="M156" s="16">
        <v>38.666666666666671</v>
      </c>
      <c r="N156" s="17">
        <f t="shared" si="15"/>
        <v>0.93141592920353977</v>
      </c>
    </row>
    <row r="157" spans="1:14" x14ac:dyDescent="0.25">
      <c r="A157" s="28" t="str">
        <f t="shared" ref="A157:A161" si="26">A156</f>
        <v>Medellín</v>
      </c>
      <c r="B157" s="28" t="str">
        <f t="shared" ref="B157:B161" si="27">B156</f>
        <v>Penal</v>
      </c>
      <c r="C157" s="40" t="s">
        <v>356</v>
      </c>
      <c r="D157" s="14">
        <v>6</v>
      </c>
      <c r="E157" s="14">
        <v>385</v>
      </c>
      <c r="F157" s="14">
        <v>64.166666666666671</v>
      </c>
      <c r="G157" s="14">
        <v>299</v>
      </c>
      <c r="H157" s="14">
        <v>49.833333333333336</v>
      </c>
      <c r="I157" s="15">
        <v>269</v>
      </c>
      <c r="J157" s="16">
        <v>18.166666666666661</v>
      </c>
      <c r="K157" s="16">
        <v>46</v>
      </c>
      <c r="L157" s="16">
        <v>9.8333333333333339</v>
      </c>
      <c r="M157" s="16">
        <v>40</v>
      </c>
      <c r="N157" s="17">
        <f t="shared" si="15"/>
        <v>0.77662337662337666</v>
      </c>
    </row>
    <row r="158" spans="1:14" x14ac:dyDescent="0.25">
      <c r="A158" s="28" t="str">
        <f t="shared" si="26"/>
        <v>Medellín</v>
      </c>
      <c r="B158" s="28" t="str">
        <f t="shared" si="27"/>
        <v>Penal</v>
      </c>
      <c r="C158" s="40" t="s">
        <v>357</v>
      </c>
      <c r="D158" s="14">
        <v>6</v>
      </c>
      <c r="E158" s="14">
        <v>432</v>
      </c>
      <c r="F158" s="14">
        <v>72</v>
      </c>
      <c r="G158" s="14">
        <v>431</v>
      </c>
      <c r="H158" s="14">
        <v>71.833333333333329</v>
      </c>
      <c r="I158" s="15">
        <v>314</v>
      </c>
      <c r="J158" s="16">
        <v>18.166666666666664</v>
      </c>
      <c r="K158" s="16">
        <v>53.833333333333343</v>
      </c>
      <c r="L158" s="16">
        <v>22.166666666666668</v>
      </c>
      <c r="M158" s="16">
        <v>49.666666666666671</v>
      </c>
      <c r="N158" s="17">
        <f t="shared" si="15"/>
        <v>0.99768518518518523</v>
      </c>
    </row>
    <row r="159" spans="1:14" x14ac:dyDescent="0.25">
      <c r="A159" s="28" t="str">
        <f t="shared" si="26"/>
        <v>Medellín</v>
      </c>
      <c r="B159" s="28" t="str">
        <f t="shared" si="27"/>
        <v>Penal</v>
      </c>
      <c r="C159" s="40" t="s">
        <v>358</v>
      </c>
      <c r="D159" s="14">
        <v>6</v>
      </c>
      <c r="E159" s="14">
        <v>314</v>
      </c>
      <c r="F159" s="14">
        <v>52.333333333333336</v>
      </c>
      <c r="G159" s="14">
        <v>212</v>
      </c>
      <c r="H159" s="14">
        <v>35.333333333333336</v>
      </c>
      <c r="I159" s="15">
        <v>199</v>
      </c>
      <c r="J159" s="16">
        <v>24.333333333333336</v>
      </c>
      <c r="K159" s="16">
        <v>28</v>
      </c>
      <c r="L159" s="16">
        <v>12.833333333333332</v>
      </c>
      <c r="M159" s="16">
        <v>22.5</v>
      </c>
      <c r="N159" s="17">
        <f t="shared" si="15"/>
        <v>0.67515923566878977</v>
      </c>
    </row>
    <row r="160" spans="1:14" x14ac:dyDescent="0.25">
      <c r="A160" s="28" t="str">
        <f t="shared" si="26"/>
        <v>Medellín</v>
      </c>
      <c r="B160" s="28" t="str">
        <f t="shared" si="27"/>
        <v>Penal</v>
      </c>
      <c r="C160" s="40" t="s">
        <v>449</v>
      </c>
      <c r="D160" s="31" t="s">
        <v>204</v>
      </c>
      <c r="E160" s="31" t="s">
        <v>204</v>
      </c>
      <c r="F160" s="31" t="s">
        <v>204</v>
      </c>
      <c r="G160" s="31" t="s">
        <v>204</v>
      </c>
      <c r="H160" s="31" t="s">
        <v>204</v>
      </c>
      <c r="I160" s="31" t="s">
        <v>204</v>
      </c>
      <c r="J160" s="31" t="s">
        <v>204</v>
      </c>
      <c r="K160" s="31" t="s">
        <v>204</v>
      </c>
      <c r="L160" s="31" t="s">
        <v>204</v>
      </c>
      <c r="M160" s="31" t="s">
        <v>204</v>
      </c>
      <c r="N160" s="31" t="s">
        <v>204</v>
      </c>
    </row>
    <row r="161" spans="1:14" x14ac:dyDescent="0.25">
      <c r="A161" s="28" t="str">
        <f t="shared" si="26"/>
        <v>Medellín</v>
      </c>
      <c r="B161" s="28" t="str">
        <f t="shared" si="27"/>
        <v>Penal</v>
      </c>
      <c r="C161" s="40" t="s">
        <v>450</v>
      </c>
      <c r="D161" s="31" t="s">
        <v>204</v>
      </c>
      <c r="E161" s="31" t="s">
        <v>204</v>
      </c>
      <c r="F161" s="31" t="s">
        <v>204</v>
      </c>
      <c r="G161" s="31" t="s">
        <v>204</v>
      </c>
      <c r="H161" s="31" t="s">
        <v>204</v>
      </c>
      <c r="I161" s="31" t="s">
        <v>204</v>
      </c>
      <c r="J161" s="31" t="s">
        <v>204</v>
      </c>
      <c r="K161" s="31" t="s">
        <v>204</v>
      </c>
      <c r="L161" s="31" t="s">
        <v>204</v>
      </c>
      <c r="M161" s="31" t="s">
        <v>204</v>
      </c>
      <c r="N161" s="31" t="s">
        <v>204</v>
      </c>
    </row>
    <row r="162" spans="1:14" x14ac:dyDescent="0.25">
      <c r="A162" s="50" t="s">
        <v>1593</v>
      </c>
      <c r="B162" s="50"/>
      <c r="C162" s="56"/>
      <c r="D162" s="51"/>
      <c r="E162" s="51"/>
      <c r="F162" s="51">
        <v>66</v>
      </c>
      <c r="G162" s="51"/>
      <c r="H162" s="51">
        <v>57</v>
      </c>
      <c r="I162" s="52"/>
      <c r="J162" s="53">
        <v>23</v>
      </c>
      <c r="K162" s="53">
        <v>43</v>
      </c>
      <c r="L162" s="53">
        <v>19</v>
      </c>
      <c r="M162" s="53">
        <v>38</v>
      </c>
      <c r="N162" s="54"/>
    </row>
    <row r="163" spans="1:14" x14ac:dyDescent="0.25">
      <c r="A163" s="18" t="s">
        <v>128</v>
      </c>
      <c r="B163" s="22"/>
      <c r="C163" s="57"/>
      <c r="D163" s="19"/>
      <c r="E163" s="19">
        <v>1583</v>
      </c>
      <c r="F163" s="19">
        <v>263.83333333333331</v>
      </c>
      <c r="G163" s="19">
        <v>1363</v>
      </c>
      <c r="H163" s="19">
        <v>227.16666666666666</v>
      </c>
      <c r="I163" s="20">
        <v>843</v>
      </c>
      <c r="J163" s="21">
        <v>93</v>
      </c>
      <c r="K163" s="21">
        <v>170.83333333333334</v>
      </c>
      <c r="L163" s="21">
        <v>76.333333333333343</v>
      </c>
      <c r="M163" s="21">
        <v>150.83333333333334</v>
      </c>
      <c r="N163" s="23">
        <f t="shared" si="15"/>
        <v>0.86102337334175616</v>
      </c>
    </row>
    <row r="164" spans="1:14" x14ac:dyDescent="0.25">
      <c r="A164" s="13" t="s">
        <v>359</v>
      </c>
      <c r="B164" s="13" t="s">
        <v>12</v>
      </c>
      <c r="C164" s="40" t="s">
        <v>360</v>
      </c>
      <c r="D164" s="14">
        <v>6</v>
      </c>
      <c r="E164" s="14">
        <v>229</v>
      </c>
      <c r="F164" s="14">
        <v>38.166666666666664</v>
      </c>
      <c r="G164" s="14">
        <v>204</v>
      </c>
      <c r="H164" s="14">
        <v>34</v>
      </c>
      <c r="I164" s="15">
        <v>104</v>
      </c>
      <c r="J164" s="16">
        <v>16.666666666666664</v>
      </c>
      <c r="K164" s="16">
        <v>21.5</v>
      </c>
      <c r="L164" s="16">
        <v>12.833333333333332</v>
      </c>
      <c r="M164" s="16">
        <v>21.166666666666664</v>
      </c>
      <c r="N164" s="17">
        <f t="shared" si="15"/>
        <v>0.89082969432314407</v>
      </c>
    </row>
    <row r="165" spans="1:14" x14ac:dyDescent="0.25">
      <c r="A165" s="28" t="str">
        <f>A164</f>
        <v>Mocoa</v>
      </c>
      <c r="B165" s="28" t="str">
        <f t="shared" ref="B165" si="28">B164</f>
        <v>Penal</v>
      </c>
      <c r="C165" s="40" t="s">
        <v>361</v>
      </c>
      <c r="D165" s="14">
        <v>6</v>
      </c>
      <c r="E165" s="14">
        <v>221</v>
      </c>
      <c r="F165" s="14">
        <v>36.833333333333336</v>
      </c>
      <c r="G165" s="14">
        <v>175</v>
      </c>
      <c r="H165" s="14">
        <v>29.166666666666668</v>
      </c>
      <c r="I165" s="15">
        <v>126</v>
      </c>
      <c r="J165" s="16">
        <v>11.500000000000002</v>
      </c>
      <c r="K165" s="16">
        <v>25.333333333333336</v>
      </c>
      <c r="L165" s="16">
        <v>6.8333333333333339</v>
      </c>
      <c r="M165" s="16">
        <v>22.333333333333336</v>
      </c>
      <c r="N165" s="17">
        <f t="shared" ref="N165:N245" si="29">+G165/E165</f>
        <v>0.79185520361990946</v>
      </c>
    </row>
    <row r="166" spans="1:14" x14ac:dyDescent="0.25">
      <c r="A166" s="50" t="s">
        <v>1593</v>
      </c>
      <c r="B166" s="50"/>
      <c r="C166" s="56"/>
      <c r="D166" s="51"/>
      <c r="E166" s="51"/>
      <c r="F166" s="51">
        <v>38</v>
      </c>
      <c r="G166" s="51"/>
      <c r="H166" s="51">
        <v>32</v>
      </c>
      <c r="I166" s="52"/>
      <c r="J166" s="53">
        <v>14</v>
      </c>
      <c r="K166" s="53">
        <v>23</v>
      </c>
      <c r="L166" s="53">
        <v>10</v>
      </c>
      <c r="M166" s="53">
        <v>22</v>
      </c>
      <c r="N166" s="54"/>
    </row>
    <row r="167" spans="1:14" x14ac:dyDescent="0.25">
      <c r="A167" s="18" t="s">
        <v>362</v>
      </c>
      <c r="B167" s="22"/>
      <c r="C167" s="57"/>
      <c r="D167" s="19"/>
      <c r="E167" s="19">
        <v>450</v>
      </c>
      <c r="F167" s="19">
        <v>75</v>
      </c>
      <c r="G167" s="19">
        <v>379</v>
      </c>
      <c r="H167" s="19">
        <v>63.166666666666671</v>
      </c>
      <c r="I167" s="20">
        <v>230</v>
      </c>
      <c r="J167" s="21">
        <v>28.166666666666664</v>
      </c>
      <c r="K167" s="21">
        <v>46.833333333333336</v>
      </c>
      <c r="L167" s="21">
        <v>19.666666666666664</v>
      </c>
      <c r="M167" s="21">
        <v>43.5</v>
      </c>
      <c r="N167" s="23">
        <f t="shared" si="29"/>
        <v>0.84222222222222221</v>
      </c>
    </row>
    <row r="168" spans="1:14" x14ac:dyDescent="0.25">
      <c r="A168" s="13" t="s">
        <v>129</v>
      </c>
      <c r="B168" s="13" t="s">
        <v>12</v>
      </c>
      <c r="C168" s="40" t="s">
        <v>363</v>
      </c>
      <c r="D168" s="14">
        <v>6</v>
      </c>
      <c r="E168" s="14">
        <v>185</v>
      </c>
      <c r="F168" s="14">
        <v>30.833333333333332</v>
      </c>
      <c r="G168" s="14">
        <v>169</v>
      </c>
      <c r="H168" s="14">
        <v>28.166666666666668</v>
      </c>
      <c r="I168" s="15">
        <v>314</v>
      </c>
      <c r="J168" s="16">
        <v>12.33333333333333</v>
      </c>
      <c r="K168" s="16">
        <v>18.5</v>
      </c>
      <c r="L168" s="16">
        <v>11.166666666666666</v>
      </c>
      <c r="M168" s="16">
        <v>17.000000000000004</v>
      </c>
      <c r="N168" s="17">
        <f t="shared" si="29"/>
        <v>0.91351351351351351</v>
      </c>
    </row>
    <row r="169" spans="1:14" x14ac:dyDescent="0.25">
      <c r="A169" s="28" t="str">
        <f t="shared" ref="A169:A174" si="30">A168</f>
        <v>Montería</v>
      </c>
      <c r="B169" s="28" t="str">
        <f t="shared" ref="B169:B174" si="31">B168</f>
        <v>Penal</v>
      </c>
      <c r="C169" s="40" t="s">
        <v>364</v>
      </c>
      <c r="D169" s="14">
        <v>6</v>
      </c>
      <c r="E169" s="14">
        <v>184</v>
      </c>
      <c r="F169" s="14">
        <v>30.666666666666668</v>
      </c>
      <c r="G169" s="14">
        <v>154</v>
      </c>
      <c r="H169" s="14">
        <v>25.666666666666668</v>
      </c>
      <c r="I169" s="15">
        <v>227</v>
      </c>
      <c r="J169" s="16">
        <v>13.333333333333329</v>
      </c>
      <c r="K169" s="16">
        <v>17.333333333333332</v>
      </c>
      <c r="L169" s="16">
        <v>10.333333333333334</v>
      </c>
      <c r="M169" s="16">
        <v>15.333333333333334</v>
      </c>
      <c r="N169" s="17">
        <f t="shared" si="29"/>
        <v>0.83695652173913049</v>
      </c>
    </row>
    <row r="170" spans="1:14" x14ac:dyDescent="0.25">
      <c r="A170" s="28" t="str">
        <f t="shared" si="30"/>
        <v>Montería</v>
      </c>
      <c r="B170" s="28" t="str">
        <f t="shared" si="31"/>
        <v>Penal</v>
      </c>
      <c r="C170" s="40" t="s">
        <v>365</v>
      </c>
      <c r="D170" s="14">
        <v>6</v>
      </c>
      <c r="E170" s="14">
        <v>176</v>
      </c>
      <c r="F170" s="14">
        <v>29.333333333333332</v>
      </c>
      <c r="G170" s="14">
        <v>141</v>
      </c>
      <c r="H170" s="14">
        <v>23.5</v>
      </c>
      <c r="I170" s="15">
        <v>146</v>
      </c>
      <c r="J170" s="16">
        <v>13.166666666666663</v>
      </c>
      <c r="K170" s="16">
        <v>16.166666666666668</v>
      </c>
      <c r="L170" s="16">
        <v>9.4999999999999982</v>
      </c>
      <c r="M170" s="16">
        <v>13.999999999999998</v>
      </c>
      <c r="N170" s="17">
        <f t="shared" si="29"/>
        <v>0.80113636363636365</v>
      </c>
    </row>
    <row r="171" spans="1:14" x14ac:dyDescent="0.25">
      <c r="A171" s="28" t="str">
        <f t="shared" si="30"/>
        <v>Montería</v>
      </c>
      <c r="B171" s="28" t="str">
        <f t="shared" si="31"/>
        <v>Penal</v>
      </c>
      <c r="C171" s="40" t="s">
        <v>366</v>
      </c>
      <c r="D171" s="14">
        <v>6</v>
      </c>
      <c r="E171" s="14">
        <v>243</v>
      </c>
      <c r="F171" s="14">
        <v>40.5</v>
      </c>
      <c r="G171" s="14">
        <v>156</v>
      </c>
      <c r="H171" s="14">
        <v>26</v>
      </c>
      <c r="I171" s="15">
        <v>314</v>
      </c>
      <c r="J171" s="16">
        <v>21.500000000000004</v>
      </c>
      <c r="K171" s="16">
        <v>19</v>
      </c>
      <c r="L171" s="16">
        <v>8.6666666666666661</v>
      </c>
      <c r="M171" s="16">
        <v>17.333333333333332</v>
      </c>
      <c r="N171" s="17">
        <f t="shared" si="29"/>
        <v>0.64197530864197527</v>
      </c>
    </row>
    <row r="172" spans="1:14" x14ac:dyDescent="0.25">
      <c r="A172" s="28" t="str">
        <f t="shared" si="30"/>
        <v>Montería</v>
      </c>
      <c r="B172" s="28" t="str">
        <f t="shared" si="31"/>
        <v>Penal</v>
      </c>
      <c r="C172" s="40" t="s">
        <v>367</v>
      </c>
      <c r="D172" s="14">
        <v>6</v>
      </c>
      <c r="E172" s="14">
        <v>106</v>
      </c>
      <c r="F172" s="14">
        <v>17.666666666666668</v>
      </c>
      <c r="G172" s="14">
        <v>98</v>
      </c>
      <c r="H172" s="14">
        <v>16.333333333333332</v>
      </c>
      <c r="I172" s="15">
        <v>131</v>
      </c>
      <c r="J172" s="16">
        <v>7.3333333333333321</v>
      </c>
      <c r="K172" s="16">
        <v>10.333333333333332</v>
      </c>
      <c r="L172" s="16">
        <v>7.833333333333333</v>
      </c>
      <c r="M172" s="16">
        <v>8.5</v>
      </c>
      <c r="N172" s="17">
        <f t="shared" si="29"/>
        <v>0.92452830188679247</v>
      </c>
    </row>
    <row r="173" spans="1:14" x14ac:dyDescent="0.25">
      <c r="A173" s="28" t="str">
        <f t="shared" si="30"/>
        <v>Montería</v>
      </c>
      <c r="B173" s="28" t="str">
        <f t="shared" si="31"/>
        <v>Penal</v>
      </c>
      <c r="C173" s="40" t="s">
        <v>368</v>
      </c>
      <c r="D173" s="14">
        <v>6</v>
      </c>
      <c r="E173" s="14">
        <v>125</v>
      </c>
      <c r="F173" s="14">
        <v>20.833333333333332</v>
      </c>
      <c r="G173" s="14">
        <v>90</v>
      </c>
      <c r="H173" s="14">
        <v>15</v>
      </c>
      <c r="I173" s="15">
        <v>116</v>
      </c>
      <c r="J173" s="16">
        <v>13.666666666666668</v>
      </c>
      <c r="K173" s="16">
        <v>7.1666666666666661</v>
      </c>
      <c r="L173" s="16">
        <v>8.3333333333333339</v>
      </c>
      <c r="M173" s="16">
        <v>6.666666666666667</v>
      </c>
      <c r="N173" s="17">
        <f t="shared" si="29"/>
        <v>0.72</v>
      </c>
    </row>
    <row r="174" spans="1:14" x14ac:dyDescent="0.25">
      <c r="A174" s="28" t="str">
        <f t="shared" si="30"/>
        <v>Montería</v>
      </c>
      <c r="B174" s="28" t="str">
        <f t="shared" si="31"/>
        <v>Penal</v>
      </c>
      <c r="C174" s="40" t="s">
        <v>369</v>
      </c>
      <c r="D174" s="14">
        <v>6</v>
      </c>
      <c r="E174" s="14">
        <v>49</v>
      </c>
      <c r="F174" s="14">
        <v>8.1666666666666661</v>
      </c>
      <c r="G174" s="14">
        <v>39</v>
      </c>
      <c r="H174" s="14">
        <v>6.5</v>
      </c>
      <c r="I174" s="15">
        <v>105</v>
      </c>
      <c r="J174" s="16">
        <v>3.3333333333333326</v>
      </c>
      <c r="K174" s="16">
        <v>4.8333333333333321</v>
      </c>
      <c r="L174" s="16">
        <v>2.9999999999999996</v>
      </c>
      <c r="M174" s="16">
        <v>3.5</v>
      </c>
      <c r="N174" s="17">
        <f t="shared" si="29"/>
        <v>0.79591836734693877</v>
      </c>
    </row>
    <row r="175" spans="1:14" x14ac:dyDescent="0.25">
      <c r="A175" s="50" t="s">
        <v>1593</v>
      </c>
      <c r="B175" s="50"/>
      <c r="C175" s="56"/>
      <c r="D175" s="51"/>
      <c r="E175" s="51"/>
      <c r="F175" s="51">
        <v>25</v>
      </c>
      <c r="G175" s="51"/>
      <c r="H175" s="51">
        <v>20</v>
      </c>
      <c r="I175" s="52"/>
      <c r="J175" s="53">
        <v>12</v>
      </c>
      <c r="K175" s="53">
        <v>13</v>
      </c>
      <c r="L175" s="53">
        <v>8</v>
      </c>
      <c r="M175" s="53">
        <v>12</v>
      </c>
      <c r="N175" s="54"/>
    </row>
    <row r="176" spans="1:14" x14ac:dyDescent="0.25">
      <c r="A176" s="18" t="s">
        <v>133</v>
      </c>
      <c r="B176" s="22"/>
      <c r="C176" s="57"/>
      <c r="D176" s="19"/>
      <c r="E176" s="19">
        <v>1068</v>
      </c>
      <c r="F176" s="19">
        <v>177.99999999999997</v>
      </c>
      <c r="G176" s="19">
        <v>847</v>
      </c>
      <c r="H176" s="19">
        <v>141.16666666666669</v>
      </c>
      <c r="I176" s="20">
        <v>1353</v>
      </c>
      <c r="J176" s="21">
        <v>84.666666666666657</v>
      </c>
      <c r="K176" s="21">
        <v>93.333333333333329</v>
      </c>
      <c r="L176" s="21">
        <v>58.833333333333336</v>
      </c>
      <c r="M176" s="21">
        <v>82.333333333333343</v>
      </c>
      <c r="N176" s="23">
        <f t="shared" si="29"/>
        <v>0.79307116104868913</v>
      </c>
    </row>
    <row r="177" spans="1:14" x14ac:dyDescent="0.25">
      <c r="A177" s="13" t="s">
        <v>134</v>
      </c>
      <c r="B177" s="13" t="s">
        <v>12</v>
      </c>
      <c r="C177" s="40" t="s">
        <v>370</v>
      </c>
      <c r="D177" s="14">
        <v>6</v>
      </c>
      <c r="E177" s="14">
        <v>193</v>
      </c>
      <c r="F177" s="14">
        <v>32.166666666666664</v>
      </c>
      <c r="G177" s="14">
        <v>161</v>
      </c>
      <c r="H177" s="14">
        <v>26.833333333333332</v>
      </c>
      <c r="I177" s="15">
        <v>143</v>
      </c>
      <c r="J177" s="16">
        <v>10.500000000000002</v>
      </c>
      <c r="K177" s="16">
        <v>21.666666666666668</v>
      </c>
      <c r="L177" s="16">
        <v>10.833333333333332</v>
      </c>
      <c r="M177" s="16">
        <v>16</v>
      </c>
      <c r="N177" s="17">
        <f t="shared" si="29"/>
        <v>0.83419689119170981</v>
      </c>
    </row>
    <row r="178" spans="1:14" x14ac:dyDescent="0.25">
      <c r="A178" s="28" t="str">
        <f t="shared" ref="A178:A179" si="32">A177</f>
        <v>Neiva</v>
      </c>
      <c r="B178" s="28" t="str">
        <f t="shared" ref="B178:B179" si="33">B177</f>
        <v>Penal</v>
      </c>
      <c r="C178" s="40" t="s">
        <v>371</v>
      </c>
      <c r="D178" s="14">
        <v>6</v>
      </c>
      <c r="E178" s="14">
        <v>213</v>
      </c>
      <c r="F178" s="14">
        <v>35.5</v>
      </c>
      <c r="G178" s="14">
        <v>152</v>
      </c>
      <c r="H178" s="14">
        <v>25.333333333333332</v>
      </c>
      <c r="I178" s="15">
        <v>316</v>
      </c>
      <c r="J178" s="16">
        <v>26.166666666666668</v>
      </c>
      <c r="K178" s="16">
        <v>9.3333333333333339</v>
      </c>
      <c r="L178" s="16">
        <v>17.666666666666664</v>
      </c>
      <c r="M178" s="16">
        <v>7.6666666666666679</v>
      </c>
      <c r="N178" s="17">
        <f t="shared" si="29"/>
        <v>0.71361502347417838</v>
      </c>
    </row>
    <row r="179" spans="1:14" x14ac:dyDescent="0.25">
      <c r="A179" s="28" t="str">
        <f t="shared" si="32"/>
        <v>Neiva</v>
      </c>
      <c r="B179" s="28" t="str">
        <f t="shared" si="33"/>
        <v>Penal</v>
      </c>
      <c r="C179" s="40" t="s">
        <v>372</v>
      </c>
      <c r="D179" s="14">
        <v>6</v>
      </c>
      <c r="E179" s="14">
        <v>205</v>
      </c>
      <c r="F179" s="14">
        <v>34.166666666666664</v>
      </c>
      <c r="G179" s="14">
        <v>104</v>
      </c>
      <c r="H179" s="14">
        <v>17.333333333333332</v>
      </c>
      <c r="I179" s="15">
        <v>263</v>
      </c>
      <c r="J179" s="16">
        <v>25.500000000000004</v>
      </c>
      <c r="K179" s="16">
        <v>8.6666666666666661</v>
      </c>
      <c r="L179" s="16">
        <v>11.833333333333334</v>
      </c>
      <c r="M179" s="16">
        <v>5.5000000000000009</v>
      </c>
      <c r="N179" s="17">
        <f t="shared" si="29"/>
        <v>0.50731707317073171</v>
      </c>
    </row>
    <row r="180" spans="1:14" x14ac:dyDescent="0.25">
      <c r="A180" s="50" t="s">
        <v>1593</v>
      </c>
      <c r="B180" s="50"/>
      <c r="C180" s="56"/>
      <c r="D180" s="51"/>
      <c r="E180" s="51"/>
      <c r="F180" s="51">
        <v>34</v>
      </c>
      <c r="G180" s="51"/>
      <c r="H180" s="51">
        <v>23</v>
      </c>
      <c r="I180" s="52"/>
      <c r="J180" s="53">
        <v>21</v>
      </c>
      <c r="K180" s="53">
        <v>13</v>
      </c>
      <c r="L180" s="53">
        <v>13</v>
      </c>
      <c r="M180" s="53">
        <v>10</v>
      </c>
      <c r="N180" s="54"/>
    </row>
    <row r="181" spans="1:14" x14ac:dyDescent="0.25">
      <c r="A181" s="18" t="s">
        <v>139</v>
      </c>
      <c r="B181" s="22"/>
      <c r="C181" s="57"/>
      <c r="D181" s="19"/>
      <c r="E181" s="19">
        <v>611</v>
      </c>
      <c r="F181" s="19">
        <v>101.83333333333331</v>
      </c>
      <c r="G181" s="19">
        <v>417</v>
      </c>
      <c r="H181" s="19">
        <v>69.5</v>
      </c>
      <c r="I181" s="20">
        <v>722</v>
      </c>
      <c r="J181" s="21">
        <v>62.166666666666671</v>
      </c>
      <c r="K181" s="21">
        <v>39.666666666666664</v>
      </c>
      <c r="L181" s="21">
        <v>40.333333333333329</v>
      </c>
      <c r="M181" s="21">
        <v>29.166666666666668</v>
      </c>
      <c r="N181" s="23">
        <f t="shared" si="29"/>
        <v>0.68248772504091648</v>
      </c>
    </row>
    <row r="182" spans="1:14" x14ac:dyDescent="0.25">
      <c r="A182" s="13" t="s">
        <v>373</v>
      </c>
      <c r="B182" s="13" t="s">
        <v>12</v>
      </c>
      <c r="C182" s="40" t="s">
        <v>374</v>
      </c>
      <c r="D182" s="14">
        <v>6</v>
      </c>
      <c r="E182" s="14">
        <v>159</v>
      </c>
      <c r="F182" s="14">
        <v>26.5</v>
      </c>
      <c r="G182" s="14">
        <v>121</v>
      </c>
      <c r="H182" s="14">
        <v>20.166666666666668</v>
      </c>
      <c r="I182" s="15">
        <v>331</v>
      </c>
      <c r="J182" s="16">
        <v>22.000000000000004</v>
      </c>
      <c r="K182" s="16">
        <v>4.5</v>
      </c>
      <c r="L182" s="16">
        <v>16.833333333333332</v>
      </c>
      <c r="M182" s="16">
        <v>3.3333333333333335</v>
      </c>
      <c r="N182" s="17">
        <f t="shared" si="29"/>
        <v>0.76100628930817615</v>
      </c>
    </row>
    <row r="183" spans="1:14" x14ac:dyDescent="0.25">
      <c r="A183" s="50" t="s">
        <v>1593</v>
      </c>
      <c r="B183" s="50"/>
      <c r="C183" s="56"/>
      <c r="D183" s="51"/>
      <c r="E183" s="51"/>
      <c r="F183" s="51">
        <v>27</v>
      </c>
      <c r="G183" s="51"/>
      <c r="H183" s="51">
        <v>20</v>
      </c>
      <c r="I183" s="52"/>
      <c r="J183" s="53">
        <v>22</v>
      </c>
      <c r="K183" s="53">
        <v>5</v>
      </c>
      <c r="L183" s="53">
        <v>17</v>
      </c>
      <c r="M183" s="53">
        <v>3</v>
      </c>
      <c r="N183" s="54"/>
    </row>
    <row r="184" spans="1:14" x14ac:dyDescent="0.25">
      <c r="A184" s="18" t="s">
        <v>375</v>
      </c>
      <c r="B184" s="22"/>
      <c r="C184" s="57"/>
      <c r="D184" s="19"/>
      <c r="E184" s="19">
        <v>159</v>
      </c>
      <c r="F184" s="19">
        <v>26.5</v>
      </c>
      <c r="G184" s="19">
        <v>121</v>
      </c>
      <c r="H184" s="19">
        <v>20.166666666666668</v>
      </c>
      <c r="I184" s="20">
        <v>331</v>
      </c>
      <c r="J184" s="21">
        <v>22.000000000000004</v>
      </c>
      <c r="K184" s="21">
        <v>4.5</v>
      </c>
      <c r="L184" s="21">
        <v>16.833333333333332</v>
      </c>
      <c r="M184" s="21">
        <v>3.3333333333333335</v>
      </c>
      <c r="N184" s="23">
        <f t="shared" si="29"/>
        <v>0.76100628930817615</v>
      </c>
    </row>
    <row r="185" spans="1:14" x14ac:dyDescent="0.25">
      <c r="A185" s="41" t="s">
        <v>140</v>
      </c>
      <c r="B185" s="41" t="s">
        <v>12</v>
      </c>
      <c r="C185" s="40" t="s">
        <v>451</v>
      </c>
      <c r="D185" s="31" t="s">
        <v>204</v>
      </c>
      <c r="E185" s="31" t="s">
        <v>204</v>
      </c>
      <c r="F185" s="31" t="s">
        <v>204</v>
      </c>
      <c r="G185" s="31" t="s">
        <v>204</v>
      </c>
      <c r="H185" s="31" t="s">
        <v>204</v>
      </c>
      <c r="I185" s="31" t="s">
        <v>204</v>
      </c>
      <c r="J185" s="31" t="s">
        <v>204</v>
      </c>
      <c r="K185" s="31" t="s">
        <v>204</v>
      </c>
      <c r="L185" s="31" t="s">
        <v>204</v>
      </c>
      <c r="M185" s="31" t="s">
        <v>204</v>
      </c>
      <c r="N185" s="31" t="s">
        <v>204</v>
      </c>
    </row>
    <row r="186" spans="1:14" x14ac:dyDescent="0.25">
      <c r="A186" s="13" t="s">
        <v>140</v>
      </c>
      <c r="B186" s="13" t="s">
        <v>12</v>
      </c>
      <c r="C186" s="40" t="s">
        <v>376</v>
      </c>
      <c r="D186" s="14">
        <v>6</v>
      </c>
      <c r="E186" s="14">
        <v>252</v>
      </c>
      <c r="F186" s="14">
        <v>42</v>
      </c>
      <c r="G186" s="14">
        <v>168</v>
      </c>
      <c r="H186" s="14">
        <v>28</v>
      </c>
      <c r="I186" s="15">
        <v>311</v>
      </c>
      <c r="J186" s="16">
        <v>28.333333333333336</v>
      </c>
      <c r="K186" s="16">
        <v>13.666666666666666</v>
      </c>
      <c r="L186" s="16">
        <v>16.166666666666668</v>
      </c>
      <c r="M186" s="16">
        <v>11.833333333333334</v>
      </c>
      <c r="N186" s="17">
        <f t="shared" si="29"/>
        <v>0.66666666666666663</v>
      </c>
    </row>
    <row r="187" spans="1:14" x14ac:dyDescent="0.25">
      <c r="A187" s="28" t="str">
        <f t="shared" ref="A187:A194" si="34">A186</f>
        <v>Pasto</v>
      </c>
      <c r="B187" s="28" t="str">
        <f t="shared" ref="B187:B194" si="35">B186</f>
        <v>Penal</v>
      </c>
      <c r="C187" s="40" t="s">
        <v>377</v>
      </c>
      <c r="D187" s="14">
        <v>6</v>
      </c>
      <c r="E187" s="14">
        <v>240</v>
      </c>
      <c r="F187" s="14">
        <v>40</v>
      </c>
      <c r="G187" s="14">
        <v>171</v>
      </c>
      <c r="H187" s="14">
        <v>28.5</v>
      </c>
      <c r="I187" s="15">
        <v>421</v>
      </c>
      <c r="J187" s="16">
        <v>27.666666666666664</v>
      </c>
      <c r="K187" s="16">
        <v>12.333333333333334</v>
      </c>
      <c r="L187" s="16">
        <v>16.666666666666668</v>
      </c>
      <c r="M187" s="16">
        <v>11.833333333333334</v>
      </c>
      <c r="N187" s="17">
        <f t="shared" si="29"/>
        <v>0.71250000000000002</v>
      </c>
    </row>
    <row r="188" spans="1:14" x14ac:dyDescent="0.25">
      <c r="A188" s="28" t="str">
        <f t="shared" si="34"/>
        <v>Pasto</v>
      </c>
      <c r="B188" s="28" t="str">
        <f t="shared" si="35"/>
        <v>Penal</v>
      </c>
      <c r="C188" s="40" t="s">
        <v>378</v>
      </c>
      <c r="D188" s="14">
        <v>6</v>
      </c>
      <c r="E188" s="14">
        <v>228</v>
      </c>
      <c r="F188" s="14">
        <v>38</v>
      </c>
      <c r="G188" s="14">
        <v>218</v>
      </c>
      <c r="H188" s="14">
        <v>36.333333333333336</v>
      </c>
      <c r="I188" s="15">
        <v>352</v>
      </c>
      <c r="J188" s="16">
        <v>27.499999999999996</v>
      </c>
      <c r="K188" s="16">
        <v>10.500000000000002</v>
      </c>
      <c r="L188" s="16">
        <v>26.000000000000007</v>
      </c>
      <c r="M188" s="16">
        <v>10.333333333333336</v>
      </c>
      <c r="N188" s="17">
        <f t="shared" si="29"/>
        <v>0.95614035087719296</v>
      </c>
    </row>
    <row r="189" spans="1:14" x14ac:dyDescent="0.25">
      <c r="A189" s="28" t="str">
        <f t="shared" si="34"/>
        <v>Pasto</v>
      </c>
      <c r="B189" s="28" t="str">
        <f t="shared" si="35"/>
        <v>Penal</v>
      </c>
      <c r="C189" s="40" t="s">
        <v>379</v>
      </c>
      <c r="D189" s="14">
        <v>6</v>
      </c>
      <c r="E189" s="14">
        <v>236</v>
      </c>
      <c r="F189" s="14">
        <v>39.333333333333336</v>
      </c>
      <c r="G189" s="14">
        <v>184</v>
      </c>
      <c r="H189" s="14">
        <v>30.666666666666668</v>
      </c>
      <c r="I189" s="15">
        <v>327</v>
      </c>
      <c r="J189" s="16">
        <v>26.000000000000004</v>
      </c>
      <c r="K189" s="16">
        <v>13.333333333333336</v>
      </c>
      <c r="L189" s="16">
        <v>18.333333333333336</v>
      </c>
      <c r="M189" s="16">
        <v>12.333333333333334</v>
      </c>
      <c r="N189" s="17">
        <f t="shared" si="29"/>
        <v>0.77966101694915257</v>
      </c>
    </row>
    <row r="190" spans="1:14" x14ac:dyDescent="0.25">
      <c r="A190" s="28" t="str">
        <f t="shared" si="34"/>
        <v>Pasto</v>
      </c>
      <c r="B190" s="28" t="str">
        <f t="shared" si="35"/>
        <v>Penal</v>
      </c>
      <c r="C190" s="40" t="s">
        <v>380</v>
      </c>
      <c r="D190" s="14">
        <v>6</v>
      </c>
      <c r="E190" s="14">
        <v>75</v>
      </c>
      <c r="F190" s="14">
        <v>12.5</v>
      </c>
      <c r="G190" s="14">
        <v>54</v>
      </c>
      <c r="H190" s="14">
        <v>9</v>
      </c>
      <c r="I190" s="15">
        <v>243</v>
      </c>
      <c r="J190" s="16">
        <v>12.5</v>
      </c>
      <c r="K190" s="16"/>
      <c r="L190" s="16">
        <v>9</v>
      </c>
      <c r="M190" s="16"/>
      <c r="N190" s="17">
        <f t="shared" si="29"/>
        <v>0.72</v>
      </c>
    </row>
    <row r="191" spans="1:14" x14ac:dyDescent="0.25">
      <c r="A191" s="28" t="str">
        <f t="shared" si="34"/>
        <v>Pasto</v>
      </c>
      <c r="B191" s="28" t="str">
        <f t="shared" si="35"/>
        <v>Penal</v>
      </c>
      <c r="C191" s="40" t="s">
        <v>381</v>
      </c>
      <c r="D191" s="14">
        <v>6</v>
      </c>
      <c r="E191" s="14">
        <v>106</v>
      </c>
      <c r="F191" s="14">
        <v>17.666666666666668</v>
      </c>
      <c r="G191" s="14">
        <v>106</v>
      </c>
      <c r="H191" s="14">
        <v>17.666666666666668</v>
      </c>
      <c r="I191" s="15">
        <v>183</v>
      </c>
      <c r="J191" s="16">
        <v>11.5</v>
      </c>
      <c r="K191" s="16">
        <v>6.166666666666667</v>
      </c>
      <c r="L191" s="16">
        <v>11.833333333333332</v>
      </c>
      <c r="M191" s="16">
        <v>5.8333333333333321</v>
      </c>
      <c r="N191" s="17">
        <f t="shared" si="29"/>
        <v>1</v>
      </c>
    </row>
    <row r="192" spans="1:14" x14ac:dyDescent="0.25">
      <c r="A192" s="28" t="str">
        <f t="shared" si="34"/>
        <v>Pasto</v>
      </c>
      <c r="B192" s="28" t="str">
        <f t="shared" si="35"/>
        <v>Penal</v>
      </c>
      <c r="C192" s="40" t="s">
        <v>382</v>
      </c>
      <c r="D192" s="14">
        <v>6</v>
      </c>
      <c r="E192" s="14">
        <v>60</v>
      </c>
      <c r="F192" s="14">
        <v>10</v>
      </c>
      <c r="G192" s="14">
        <v>65</v>
      </c>
      <c r="H192" s="14">
        <v>10.833333333333334</v>
      </c>
      <c r="I192" s="15">
        <v>9</v>
      </c>
      <c r="J192" s="16">
        <v>5.1666666666666661</v>
      </c>
      <c r="K192" s="16">
        <v>4.833333333333333</v>
      </c>
      <c r="L192" s="16">
        <v>5.6666666666666661</v>
      </c>
      <c r="M192" s="16">
        <v>5.166666666666667</v>
      </c>
      <c r="N192" s="17">
        <f t="shared" si="29"/>
        <v>1.0833333333333333</v>
      </c>
    </row>
    <row r="193" spans="1:14" x14ac:dyDescent="0.25">
      <c r="A193" s="28" t="str">
        <f t="shared" si="34"/>
        <v>Pasto</v>
      </c>
      <c r="B193" s="28" t="str">
        <f t="shared" si="35"/>
        <v>Penal</v>
      </c>
      <c r="C193" s="40" t="s">
        <v>383</v>
      </c>
      <c r="D193" s="14">
        <v>6</v>
      </c>
      <c r="E193" s="14">
        <v>142</v>
      </c>
      <c r="F193" s="14">
        <v>23.666666666666668</v>
      </c>
      <c r="G193" s="14">
        <v>77</v>
      </c>
      <c r="H193" s="14">
        <v>12.833333333333334</v>
      </c>
      <c r="I193" s="15">
        <v>305</v>
      </c>
      <c r="J193" s="16">
        <v>17.000000000000004</v>
      </c>
      <c r="K193" s="16">
        <v>6.6666666666666679</v>
      </c>
      <c r="L193" s="16">
        <v>6.666666666666667</v>
      </c>
      <c r="M193" s="16">
        <v>6.166666666666667</v>
      </c>
      <c r="N193" s="17">
        <f t="shared" si="29"/>
        <v>0.54225352112676062</v>
      </c>
    </row>
    <row r="194" spans="1:14" x14ac:dyDescent="0.25">
      <c r="A194" s="28" t="str">
        <f t="shared" si="34"/>
        <v>Pasto</v>
      </c>
      <c r="B194" s="28" t="str">
        <f t="shared" si="35"/>
        <v>Penal</v>
      </c>
      <c r="C194" s="40" t="s">
        <v>452</v>
      </c>
      <c r="D194" s="31" t="s">
        <v>204</v>
      </c>
      <c r="E194" s="31" t="s">
        <v>204</v>
      </c>
      <c r="F194" s="31" t="s">
        <v>204</v>
      </c>
      <c r="G194" s="31" t="s">
        <v>204</v>
      </c>
      <c r="H194" s="31" t="s">
        <v>204</v>
      </c>
      <c r="I194" s="31" t="s">
        <v>204</v>
      </c>
      <c r="J194" s="31" t="s">
        <v>204</v>
      </c>
      <c r="K194" s="31" t="s">
        <v>204</v>
      </c>
      <c r="L194" s="31" t="s">
        <v>204</v>
      </c>
      <c r="M194" s="31" t="s">
        <v>204</v>
      </c>
      <c r="N194" s="31" t="s">
        <v>204</v>
      </c>
    </row>
    <row r="195" spans="1:14" x14ac:dyDescent="0.25">
      <c r="A195" s="28" t="str">
        <f>A193</f>
        <v>Pasto</v>
      </c>
      <c r="B195" s="28" t="str">
        <f>B193</f>
        <v>Penal</v>
      </c>
      <c r="C195" s="40" t="s">
        <v>384</v>
      </c>
      <c r="D195" s="14">
        <v>6</v>
      </c>
      <c r="E195" s="14">
        <v>115</v>
      </c>
      <c r="F195" s="14">
        <v>19.166666666666668</v>
      </c>
      <c r="G195" s="14">
        <v>113</v>
      </c>
      <c r="H195" s="14">
        <v>18.833333333333332</v>
      </c>
      <c r="I195" s="15">
        <v>129</v>
      </c>
      <c r="J195" s="16">
        <v>11.166666666666663</v>
      </c>
      <c r="K195" s="16">
        <v>8.0000000000000018</v>
      </c>
      <c r="L195" s="16">
        <v>12.166666666666663</v>
      </c>
      <c r="M195" s="16">
        <v>6.6666666666666679</v>
      </c>
      <c r="N195" s="17">
        <f t="shared" si="29"/>
        <v>0.9826086956521739</v>
      </c>
    </row>
    <row r="196" spans="1:14" x14ac:dyDescent="0.25">
      <c r="A196" s="50" t="s">
        <v>1593</v>
      </c>
      <c r="B196" s="50"/>
      <c r="C196" s="56"/>
      <c r="D196" s="51"/>
      <c r="E196" s="51"/>
      <c r="F196" s="51">
        <v>27</v>
      </c>
      <c r="G196" s="51"/>
      <c r="H196" s="51">
        <v>21</v>
      </c>
      <c r="I196" s="52"/>
      <c r="J196" s="53">
        <v>19</v>
      </c>
      <c r="K196" s="53">
        <v>9</v>
      </c>
      <c r="L196" s="53">
        <v>14</v>
      </c>
      <c r="M196" s="53">
        <v>9</v>
      </c>
      <c r="N196" s="54"/>
    </row>
    <row r="197" spans="1:14" x14ac:dyDescent="0.25">
      <c r="A197" s="18" t="s">
        <v>145</v>
      </c>
      <c r="B197" s="22"/>
      <c r="C197" s="57"/>
      <c r="D197" s="19"/>
      <c r="E197" s="19">
        <v>1454</v>
      </c>
      <c r="F197" s="19">
        <v>242.33333333333331</v>
      </c>
      <c r="G197" s="19">
        <v>1156</v>
      </c>
      <c r="H197" s="19">
        <v>192.66666666666669</v>
      </c>
      <c r="I197" s="20">
        <v>2280</v>
      </c>
      <c r="J197" s="21">
        <v>166.83333333333331</v>
      </c>
      <c r="K197" s="21">
        <v>75.5</v>
      </c>
      <c r="L197" s="21">
        <v>122.50000000000001</v>
      </c>
      <c r="M197" s="21">
        <v>70.166666666666671</v>
      </c>
      <c r="N197" s="23">
        <f t="shared" si="29"/>
        <v>0.79504814305364513</v>
      </c>
    </row>
    <row r="198" spans="1:14" x14ac:dyDescent="0.25">
      <c r="A198" s="13" t="s">
        <v>146</v>
      </c>
      <c r="B198" s="13" t="s">
        <v>12</v>
      </c>
      <c r="C198" s="40" t="s">
        <v>385</v>
      </c>
      <c r="D198" s="14">
        <v>6</v>
      </c>
      <c r="E198" s="14">
        <v>222</v>
      </c>
      <c r="F198" s="14">
        <v>37</v>
      </c>
      <c r="G198" s="14">
        <v>191</v>
      </c>
      <c r="H198" s="14">
        <v>31.833333333333332</v>
      </c>
      <c r="I198" s="15">
        <v>125</v>
      </c>
      <c r="J198" s="16">
        <v>17.333333333333332</v>
      </c>
      <c r="K198" s="16">
        <v>19.666666666666671</v>
      </c>
      <c r="L198" s="16">
        <v>14.999999999999996</v>
      </c>
      <c r="M198" s="16">
        <v>16.833333333333332</v>
      </c>
      <c r="N198" s="17">
        <f t="shared" si="29"/>
        <v>0.86036036036036034</v>
      </c>
    </row>
    <row r="199" spans="1:14" x14ac:dyDescent="0.25">
      <c r="A199" s="28" t="str">
        <f t="shared" ref="A199:A200" si="36">A198</f>
        <v>Pereira</v>
      </c>
      <c r="B199" s="28" t="str">
        <f t="shared" ref="B199:B200" si="37">B198</f>
        <v>Penal</v>
      </c>
      <c r="C199" s="40" t="s">
        <v>386</v>
      </c>
      <c r="D199" s="14">
        <v>6</v>
      </c>
      <c r="E199" s="14">
        <v>237</v>
      </c>
      <c r="F199" s="14">
        <v>39.5</v>
      </c>
      <c r="G199" s="14">
        <v>224</v>
      </c>
      <c r="H199" s="14">
        <v>37.333333333333336</v>
      </c>
      <c r="I199" s="15">
        <v>173</v>
      </c>
      <c r="J199" s="16">
        <v>24.166666666666668</v>
      </c>
      <c r="K199" s="16">
        <v>15.333333333333334</v>
      </c>
      <c r="L199" s="16">
        <v>23.833333333333332</v>
      </c>
      <c r="M199" s="16">
        <v>13.5</v>
      </c>
      <c r="N199" s="17">
        <f t="shared" si="29"/>
        <v>0.94514767932489452</v>
      </c>
    </row>
    <row r="200" spans="1:14" ht="30" x14ac:dyDescent="0.25">
      <c r="A200" s="28" t="str">
        <f t="shared" si="36"/>
        <v>Pereira</v>
      </c>
      <c r="B200" s="28"/>
      <c r="C200" s="40" t="s">
        <v>387</v>
      </c>
      <c r="D200" s="14">
        <v>6</v>
      </c>
      <c r="E200" s="14">
        <v>181</v>
      </c>
      <c r="F200" s="14">
        <v>30.166666666666668</v>
      </c>
      <c r="G200" s="14">
        <v>177</v>
      </c>
      <c r="H200" s="14">
        <v>29.5</v>
      </c>
      <c r="I200" s="15">
        <v>42</v>
      </c>
      <c r="J200" s="16">
        <v>17.833333333333329</v>
      </c>
      <c r="K200" s="16">
        <v>12.333333333333336</v>
      </c>
      <c r="L200" s="16">
        <v>18.666666666666661</v>
      </c>
      <c r="M200" s="16">
        <v>10.833333333333334</v>
      </c>
      <c r="N200" s="17">
        <f t="shared" si="29"/>
        <v>0.97790055248618779</v>
      </c>
    </row>
    <row r="201" spans="1:14" x14ac:dyDescent="0.25">
      <c r="A201" s="50"/>
      <c r="B201" s="50"/>
      <c r="C201" s="56"/>
      <c r="D201" s="51"/>
      <c r="E201" s="51"/>
      <c r="F201" s="51">
        <v>36</v>
      </c>
      <c r="G201" s="51"/>
      <c r="H201" s="51">
        <v>33</v>
      </c>
      <c r="I201" s="52"/>
      <c r="J201" s="53">
        <v>20</v>
      </c>
      <c r="K201" s="53">
        <v>16</v>
      </c>
      <c r="L201" s="53">
        <v>19</v>
      </c>
      <c r="M201" s="53">
        <v>14</v>
      </c>
      <c r="N201" s="54"/>
    </row>
    <row r="202" spans="1:14" x14ac:dyDescent="0.25">
      <c r="A202" s="18" t="s">
        <v>150</v>
      </c>
      <c r="B202" s="22"/>
      <c r="C202" s="57"/>
      <c r="D202" s="19"/>
      <c r="E202" s="19">
        <v>640</v>
      </c>
      <c r="F202" s="19">
        <v>106.66666666666667</v>
      </c>
      <c r="G202" s="19">
        <v>592</v>
      </c>
      <c r="H202" s="19">
        <v>98.666666666666671</v>
      </c>
      <c r="I202" s="20">
        <v>340</v>
      </c>
      <c r="J202" s="21">
        <v>59.333333333333329</v>
      </c>
      <c r="K202" s="21">
        <v>47.333333333333343</v>
      </c>
      <c r="L202" s="21">
        <v>57.499999999999986</v>
      </c>
      <c r="M202" s="21">
        <v>41.166666666666664</v>
      </c>
      <c r="N202" s="23">
        <f t="shared" si="29"/>
        <v>0.92500000000000004</v>
      </c>
    </row>
    <row r="203" spans="1:14" x14ac:dyDescent="0.25">
      <c r="A203" s="13" t="s">
        <v>151</v>
      </c>
      <c r="B203" s="13" t="s">
        <v>12</v>
      </c>
      <c r="C203" s="40" t="s">
        <v>388</v>
      </c>
      <c r="D203" s="14">
        <v>6</v>
      </c>
      <c r="E203" s="14">
        <v>271</v>
      </c>
      <c r="F203" s="14">
        <v>45.166666666666664</v>
      </c>
      <c r="G203" s="14">
        <v>160</v>
      </c>
      <c r="H203" s="14">
        <v>26.666666666666668</v>
      </c>
      <c r="I203" s="15">
        <v>606</v>
      </c>
      <c r="J203" s="16">
        <v>26.000000000000007</v>
      </c>
      <c r="K203" s="16">
        <v>19.166666666666668</v>
      </c>
      <c r="L203" s="16">
        <v>12.333333333333334</v>
      </c>
      <c r="M203" s="16">
        <v>14.333333333333334</v>
      </c>
      <c r="N203" s="17">
        <f t="shared" si="29"/>
        <v>0.59040590405904059</v>
      </c>
    </row>
    <row r="204" spans="1:14" x14ac:dyDescent="0.25">
      <c r="A204" s="28" t="str">
        <f t="shared" ref="A204:A207" si="38">A203</f>
        <v>Popayán</v>
      </c>
      <c r="B204" s="28" t="str">
        <f t="shared" ref="B204:B207" si="39">B203</f>
        <v>Penal</v>
      </c>
      <c r="C204" s="40" t="s">
        <v>389</v>
      </c>
      <c r="D204" s="14">
        <v>6</v>
      </c>
      <c r="E204" s="14">
        <v>122</v>
      </c>
      <c r="F204" s="14">
        <v>20.333333333333332</v>
      </c>
      <c r="G204" s="14">
        <v>93</v>
      </c>
      <c r="H204" s="14">
        <v>15.5</v>
      </c>
      <c r="I204" s="15">
        <v>53</v>
      </c>
      <c r="J204" s="16">
        <v>14.333333333333332</v>
      </c>
      <c r="K204" s="16">
        <v>6.0000000000000009</v>
      </c>
      <c r="L204" s="16">
        <v>10.499999999999996</v>
      </c>
      <c r="M204" s="16">
        <v>5.0000000000000009</v>
      </c>
      <c r="N204" s="17">
        <f t="shared" si="29"/>
        <v>0.76229508196721307</v>
      </c>
    </row>
    <row r="205" spans="1:14" x14ac:dyDescent="0.25">
      <c r="A205" s="28" t="str">
        <f t="shared" si="38"/>
        <v>Popayán</v>
      </c>
      <c r="B205" s="28" t="str">
        <f t="shared" si="39"/>
        <v>Penal</v>
      </c>
      <c r="C205" s="40" t="s">
        <v>390</v>
      </c>
      <c r="D205" s="14">
        <v>6</v>
      </c>
      <c r="E205" s="14">
        <v>189</v>
      </c>
      <c r="F205" s="14">
        <v>31.5</v>
      </c>
      <c r="G205" s="14">
        <v>144</v>
      </c>
      <c r="H205" s="14">
        <v>24</v>
      </c>
      <c r="I205" s="15">
        <v>451</v>
      </c>
      <c r="J205" s="16">
        <v>21.500000000000004</v>
      </c>
      <c r="K205" s="16">
        <v>10</v>
      </c>
      <c r="L205" s="16">
        <v>15.166666666666666</v>
      </c>
      <c r="M205" s="16">
        <v>8.8333333333333321</v>
      </c>
      <c r="N205" s="17">
        <f t="shared" si="29"/>
        <v>0.76190476190476186</v>
      </c>
    </row>
    <row r="206" spans="1:14" ht="30" x14ac:dyDescent="0.25">
      <c r="A206" s="28" t="str">
        <f t="shared" si="38"/>
        <v>Popayán</v>
      </c>
      <c r="B206" s="28" t="str">
        <f t="shared" si="39"/>
        <v>Penal</v>
      </c>
      <c r="C206" s="40" t="s">
        <v>391</v>
      </c>
      <c r="D206" s="14">
        <v>3</v>
      </c>
      <c r="E206" s="14">
        <v>81</v>
      </c>
      <c r="F206" s="14">
        <v>27</v>
      </c>
      <c r="G206" s="14">
        <v>59</v>
      </c>
      <c r="H206" s="14">
        <v>19.666666666666668</v>
      </c>
      <c r="I206" s="15">
        <v>213</v>
      </c>
      <c r="J206" s="16">
        <v>22.666666666666664</v>
      </c>
      <c r="K206" s="16">
        <v>4.333333333333333</v>
      </c>
      <c r="L206" s="16">
        <v>18.666666666666668</v>
      </c>
      <c r="M206" s="16">
        <v>1</v>
      </c>
      <c r="N206" s="17">
        <f t="shared" si="29"/>
        <v>0.72839506172839508</v>
      </c>
    </row>
    <row r="207" spans="1:14" ht="30" x14ac:dyDescent="0.25">
      <c r="A207" s="28" t="str">
        <f t="shared" si="38"/>
        <v>Popayán</v>
      </c>
      <c r="B207" s="28" t="str">
        <f t="shared" si="39"/>
        <v>Penal</v>
      </c>
      <c r="C207" s="40" t="s">
        <v>392</v>
      </c>
      <c r="D207" s="14">
        <v>6</v>
      </c>
      <c r="E207" s="14">
        <v>168</v>
      </c>
      <c r="F207" s="14">
        <v>28</v>
      </c>
      <c r="G207" s="14">
        <v>128</v>
      </c>
      <c r="H207" s="14">
        <v>21.333333333333332</v>
      </c>
      <c r="I207" s="15">
        <v>183</v>
      </c>
      <c r="J207" s="16">
        <v>25.166666666666664</v>
      </c>
      <c r="K207" s="16">
        <v>2.833333333333333</v>
      </c>
      <c r="L207" s="16">
        <v>19.166666666666664</v>
      </c>
      <c r="M207" s="16">
        <v>2.166666666666667</v>
      </c>
      <c r="N207" s="17">
        <f t="shared" si="29"/>
        <v>0.76190476190476186</v>
      </c>
    </row>
    <row r="208" spans="1:14" x14ac:dyDescent="0.25">
      <c r="A208" s="50" t="s">
        <v>1593</v>
      </c>
      <c r="B208" s="50"/>
      <c r="C208" s="56"/>
      <c r="D208" s="51"/>
      <c r="E208" s="51"/>
      <c r="F208" s="51">
        <v>30</v>
      </c>
      <c r="G208" s="51"/>
      <c r="H208" s="51">
        <v>21</v>
      </c>
      <c r="I208" s="52"/>
      <c r="J208" s="53">
        <v>22</v>
      </c>
      <c r="K208" s="53">
        <v>8</v>
      </c>
      <c r="L208" s="53">
        <v>15</v>
      </c>
      <c r="M208" s="53">
        <v>6</v>
      </c>
      <c r="N208" s="54"/>
    </row>
    <row r="209" spans="1:14" x14ac:dyDescent="0.25">
      <c r="A209" s="18" t="s">
        <v>156</v>
      </c>
      <c r="B209" s="22"/>
      <c r="C209" s="57"/>
      <c r="D209" s="19"/>
      <c r="E209" s="19">
        <v>831</v>
      </c>
      <c r="F209" s="19">
        <v>152</v>
      </c>
      <c r="G209" s="19">
        <v>584</v>
      </c>
      <c r="H209" s="19">
        <v>107.16666666666667</v>
      </c>
      <c r="I209" s="20">
        <v>1506</v>
      </c>
      <c r="J209" s="21">
        <v>109.66666666666666</v>
      </c>
      <c r="K209" s="21">
        <v>42.333333333333343</v>
      </c>
      <c r="L209" s="21">
        <v>75.833333333333314</v>
      </c>
      <c r="M209" s="21">
        <v>31.333333333333336</v>
      </c>
      <c r="N209" s="23">
        <f t="shared" si="29"/>
        <v>0.70276774969915767</v>
      </c>
    </row>
    <row r="210" spans="1:14" x14ac:dyDescent="0.25">
      <c r="A210" s="13" t="s">
        <v>393</v>
      </c>
      <c r="B210" s="13" t="s">
        <v>12</v>
      </c>
      <c r="C210" s="40" t="s">
        <v>394</v>
      </c>
      <c r="D210" s="14">
        <v>6</v>
      </c>
      <c r="E210" s="14">
        <v>150</v>
      </c>
      <c r="F210" s="14">
        <v>25</v>
      </c>
      <c r="G210" s="14">
        <v>112</v>
      </c>
      <c r="H210" s="14">
        <v>18.666666666666668</v>
      </c>
      <c r="I210" s="15">
        <v>280</v>
      </c>
      <c r="J210" s="16">
        <v>18.333333333333336</v>
      </c>
      <c r="K210" s="16">
        <v>6.666666666666667</v>
      </c>
      <c r="L210" s="16">
        <v>13.166666666666668</v>
      </c>
      <c r="M210" s="16">
        <v>5.5</v>
      </c>
      <c r="N210" s="17">
        <f t="shared" si="29"/>
        <v>0.7466666666666667</v>
      </c>
    </row>
    <row r="211" spans="1:14" x14ac:dyDescent="0.25">
      <c r="A211" s="28" t="str">
        <f t="shared" ref="A211:A212" si="40">A210</f>
        <v>Quibdó</v>
      </c>
      <c r="B211" s="28" t="str">
        <f t="shared" ref="B211:B212" si="41">B210</f>
        <v>Penal</v>
      </c>
      <c r="C211" s="40" t="s">
        <v>395</v>
      </c>
      <c r="D211" s="14">
        <v>6</v>
      </c>
      <c r="E211" s="14">
        <v>114</v>
      </c>
      <c r="F211" s="14">
        <v>19</v>
      </c>
      <c r="G211" s="14">
        <v>89</v>
      </c>
      <c r="H211" s="14">
        <v>14.833333333333334</v>
      </c>
      <c r="I211" s="15">
        <v>321</v>
      </c>
      <c r="J211" s="16">
        <v>13.166666666666666</v>
      </c>
      <c r="K211" s="16">
        <v>5.8333333333333339</v>
      </c>
      <c r="L211" s="16">
        <v>9.6666666666666679</v>
      </c>
      <c r="M211" s="16">
        <v>5.166666666666667</v>
      </c>
      <c r="N211" s="17">
        <f t="shared" si="29"/>
        <v>0.7807017543859649</v>
      </c>
    </row>
    <row r="212" spans="1:14" x14ac:dyDescent="0.25">
      <c r="A212" s="28" t="str">
        <f t="shared" si="40"/>
        <v>Quibdó</v>
      </c>
      <c r="B212" s="28" t="str">
        <f t="shared" si="41"/>
        <v>Penal</v>
      </c>
      <c r="C212" s="40" t="s">
        <v>396</v>
      </c>
      <c r="D212" s="14">
        <v>6</v>
      </c>
      <c r="E212" s="14">
        <v>98</v>
      </c>
      <c r="F212" s="14">
        <v>16.333333333333332</v>
      </c>
      <c r="G212" s="14">
        <v>52</v>
      </c>
      <c r="H212" s="14">
        <v>8.6666666666666661</v>
      </c>
      <c r="I212" s="15">
        <v>276</v>
      </c>
      <c r="J212" s="16">
        <v>15.166666666666663</v>
      </c>
      <c r="K212" s="16">
        <v>1.1666666666666665</v>
      </c>
      <c r="L212" s="16">
        <v>7.666666666666667</v>
      </c>
      <c r="M212" s="16">
        <v>1</v>
      </c>
      <c r="N212" s="17">
        <f t="shared" si="29"/>
        <v>0.53061224489795922</v>
      </c>
    </row>
    <row r="213" spans="1:14" x14ac:dyDescent="0.25">
      <c r="A213" s="50" t="s">
        <v>1593</v>
      </c>
      <c r="B213" s="50"/>
      <c r="C213" s="56"/>
      <c r="D213" s="51"/>
      <c r="E213" s="51"/>
      <c r="F213" s="51">
        <v>20</v>
      </c>
      <c r="G213" s="51"/>
      <c r="H213" s="51">
        <v>14</v>
      </c>
      <c r="I213" s="52"/>
      <c r="J213" s="53">
        <v>16</v>
      </c>
      <c r="K213" s="53">
        <v>5</v>
      </c>
      <c r="L213" s="53">
        <v>10</v>
      </c>
      <c r="M213" s="53">
        <v>4</v>
      </c>
      <c r="N213" s="54"/>
    </row>
    <row r="214" spans="1:14" x14ac:dyDescent="0.25">
      <c r="A214" s="18" t="s">
        <v>397</v>
      </c>
      <c r="B214" s="22"/>
      <c r="C214" s="57"/>
      <c r="D214" s="19"/>
      <c r="E214" s="19">
        <v>362</v>
      </c>
      <c r="F214" s="19">
        <v>60.333333333333329</v>
      </c>
      <c r="G214" s="19">
        <v>253</v>
      </c>
      <c r="H214" s="19">
        <v>42.166666666666664</v>
      </c>
      <c r="I214" s="20">
        <v>877</v>
      </c>
      <c r="J214" s="21">
        <v>46.666666666666664</v>
      </c>
      <c r="K214" s="21">
        <v>13.666666666666666</v>
      </c>
      <c r="L214" s="21">
        <v>30.500000000000004</v>
      </c>
      <c r="M214" s="21">
        <v>11.666666666666668</v>
      </c>
      <c r="N214" s="23">
        <f t="shared" si="29"/>
        <v>0.69889502762430944</v>
      </c>
    </row>
    <row r="215" spans="1:14" x14ac:dyDescent="0.25">
      <c r="A215" s="13" t="s">
        <v>157</v>
      </c>
      <c r="B215" s="13" t="s">
        <v>12</v>
      </c>
      <c r="C215" s="40" t="s">
        <v>398</v>
      </c>
      <c r="D215" s="14">
        <v>6</v>
      </c>
      <c r="E215" s="14">
        <v>155</v>
      </c>
      <c r="F215" s="14">
        <v>25.833333333333332</v>
      </c>
      <c r="G215" s="14">
        <v>57</v>
      </c>
      <c r="H215" s="14">
        <v>9.5</v>
      </c>
      <c r="I215" s="15">
        <v>583</v>
      </c>
      <c r="J215" s="16">
        <v>19.833333333333332</v>
      </c>
      <c r="K215" s="16">
        <v>6</v>
      </c>
      <c r="L215" s="16">
        <v>3.5</v>
      </c>
      <c r="M215" s="16">
        <v>6.0000000000000009</v>
      </c>
      <c r="N215" s="17">
        <f t="shared" si="29"/>
        <v>0.36774193548387096</v>
      </c>
    </row>
    <row r="216" spans="1:14" x14ac:dyDescent="0.25">
      <c r="A216" s="28" t="str">
        <f>A215</f>
        <v>Riohacha</v>
      </c>
      <c r="B216" s="28" t="str">
        <f t="shared" ref="B216" si="42">B215</f>
        <v>Penal</v>
      </c>
      <c r="C216" s="40" t="s">
        <v>399</v>
      </c>
      <c r="D216" s="14">
        <v>6</v>
      </c>
      <c r="E216" s="14">
        <v>184</v>
      </c>
      <c r="F216" s="14">
        <v>30.666666666666668</v>
      </c>
      <c r="G216" s="14">
        <v>82</v>
      </c>
      <c r="H216" s="14">
        <v>13.666666666666666</v>
      </c>
      <c r="I216" s="15">
        <v>463</v>
      </c>
      <c r="J216" s="16">
        <v>25.666666666666671</v>
      </c>
      <c r="K216" s="16">
        <v>4.9999999999999991</v>
      </c>
      <c r="L216" s="16">
        <v>10.166666666666666</v>
      </c>
      <c r="M216" s="16">
        <v>3.5</v>
      </c>
      <c r="N216" s="17">
        <f t="shared" si="29"/>
        <v>0.44565217391304346</v>
      </c>
    </row>
    <row r="217" spans="1:14" x14ac:dyDescent="0.25">
      <c r="A217" s="50" t="s">
        <v>1593</v>
      </c>
      <c r="B217" s="50"/>
      <c r="C217" s="56"/>
      <c r="D217" s="51"/>
      <c r="E217" s="51"/>
      <c r="F217" s="51">
        <v>28</v>
      </c>
      <c r="G217" s="51"/>
      <c r="H217" s="51">
        <v>12</v>
      </c>
      <c r="I217" s="52"/>
      <c r="J217" s="53">
        <v>23</v>
      </c>
      <c r="K217" s="53">
        <v>6</v>
      </c>
      <c r="L217" s="53">
        <v>7</v>
      </c>
      <c r="M217" s="53">
        <v>5</v>
      </c>
      <c r="N217" s="54"/>
    </row>
    <row r="218" spans="1:14" x14ac:dyDescent="0.25">
      <c r="A218" s="18" t="s">
        <v>160</v>
      </c>
      <c r="B218" s="22"/>
      <c r="C218" s="57"/>
      <c r="D218" s="19"/>
      <c r="E218" s="19">
        <v>339</v>
      </c>
      <c r="F218" s="19">
        <v>56.5</v>
      </c>
      <c r="G218" s="19">
        <v>139</v>
      </c>
      <c r="H218" s="19">
        <v>23.166666666666664</v>
      </c>
      <c r="I218" s="20">
        <v>1046</v>
      </c>
      <c r="J218" s="21">
        <v>45.5</v>
      </c>
      <c r="K218" s="21">
        <v>11</v>
      </c>
      <c r="L218" s="21">
        <v>13.666666666666666</v>
      </c>
      <c r="M218" s="21">
        <v>9.5</v>
      </c>
      <c r="N218" s="23">
        <f t="shared" si="29"/>
        <v>0.41002949852507375</v>
      </c>
    </row>
    <row r="219" spans="1:14" x14ac:dyDescent="0.25">
      <c r="A219" s="13" t="s">
        <v>400</v>
      </c>
      <c r="B219" s="13" t="s">
        <v>12</v>
      </c>
      <c r="C219" s="40" t="s">
        <v>401</v>
      </c>
      <c r="D219" s="14">
        <v>3</v>
      </c>
      <c r="E219" s="14">
        <v>38</v>
      </c>
      <c r="F219" s="14">
        <v>12.666666666666666</v>
      </c>
      <c r="G219" s="14">
        <v>31</v>
      </c>
      <c r="H219" s="14">
        <v>10.333333333333334</v>
      </c>
      <c r="I219" s="15">
        <v>76</v>
      </c>
      <c r="J219" s="16">
        <v>5.333333333333333</v>
      </c>
      <c r="K219" s="16">
        <v>7.333333333333333</v>
      </c>
      <c r="L219" s="16">
        <v>4.333333333333333</v>
      </c>
      <c r="M219" s="16">
        <v>6</v>
      </c>
      <c r="N219" s="17">
        <f t="shared" si="29"/>
        <v>0.81578947368421051</v>
      </c>
    </row>
    <row r="220" spans="1:14" x14ac:dyDescent="0.25">
      <c r="A220" s="28" t="str">
        <f>A219</f>
        <v>San Andrés</v>
      </c>
      <c r="B220" s="28" t="str">
        <f t="shared" ref="B220" si="43">B219</f>
        <v>Penal</v>
      </c>
      <c r="C220" s="40" t="s">
        <v>402</v>
      </c>
      <c r="D220" s="14">
        <v>6</v>
      </c>
      <c r="E220" s="14">
        <v>95</v>
      </c>
      <c r="F220" s="14">
        <v>15.833333333333334</v>
      </c>
      <c r="G220" s="14">
        <v>68</v>
      </c>
      <c r="H220" s="14">
        <v>11.333333333333334</v>
      </c>
      <c r="I220" s="15">
        <v>119</v>
      </c>
      <c r="J220" s="16">
        <v>9.1666666666666643</v>
      </c>
      <c r="K220" s="16">
        <v>6.666666666666667</v>
      </c>
      <c r="L220" s="16">
        <v>6.6666666666666696</v>
      </c>
      <c r="M220" s="16">
        <v>4.666666666666667</v>
      </c>
      <c r="N220" s="17">
        <f t="shared" si="29"/>
        <v>0.71578947368421053</v>
      </c>
    </row>
    <row r="221" spans="1:14" x14ac:dyDescent="0.25">
      <c r="A221" s="50" t="s">
        <v>1593</v>
      </c>
      <c r="B221" s="50"/>
      <c r="C221" s="56"/>
      <c r="D221" s="51"/>
      <c r="E221" s="51"/>
      <c r="F221" s="51">
        <v>14</v>
      </c>
      <c r="G221" s="51"/>
      <c r="H221" s="51">
        <v>11</v>
      </c>
      <c r="I221" s="52"/>
      <c r="J221" s="53">
        <v>7</v>
      </c>
      <c r="K221" s="53">
        <v>7</v>
      </c>
      <c r="L221" s="53">
        <v>6</v>
      </c>
      <c r="M221" s="53">
        <v>5</v>
      </c>
      <c r="N221" s="54"/>
    </row>
    <row r="222" spans="1:14" x14ac:dyDescent="0.25">
      <c r="A222" s="18" t="s">
        <v>403</v>
      </c>
      <c r="B222" s="22"/>
      <c r="C222" s="57"/>
      <c r="D222" s="19"/>
      <c r="E222" s="19">
        <v>133</v>
      </c>
      <c r="F222" s="19">
        <v>28.5</v>
      </c>
      <c r="G222" s="19">
        <v>99</v>
      </c>
      <c r="H222" s="19">
        <v>21.666666666666668</v>
      </c>
      <c r="I222" s="20">
        <v>195</v>
      </c>
      <c r="J222" s="21">
        <v>14.499999999999996</v>
      </c>
      <c r="K222" s="21">
        <v>14</v>
      </c>
      <c r="L222" s="21">
        <v>11.000000000000004</v>
      </c>
      <c r="M222" s="21">
        <v>10.666666666666668</v>
      </c>
      <c r="N222" s="23">
        <f t="shared" si="29"/>
        <v>0.74436090225563911</v>
      </c>
    </row>
    <row r="223" spans="1:14" x14ac:dyDescent="0.25">
      <c r="A223" s="13" t="s">
        <v>161</v>
      </c>
      <c r="B223" s="13" t="s">
        <v>12</v>
      </c>
      <c r="C223" s="40" t="s">
        <v>404</v>
      </c>
      <c r="D223" s="14">
        <v>5</v>
      </c>
      <c r="E223" s="14">
        <v>53</v>
      </c>
      <c r="F223" s="14">
        <v>10.6</v>
      </c>
      <c r="G223" s="14">
        <v>48</v>
      </c>
      <c r="H223" s="14">
        <v>9.6</v>
      </c>
      <c r="I223" s="15">
        <v>80</v>
      </c>
      <c r="J223" s="16">
        <v>7.8000000000000034</v>
      </c>
      <c r="K223" s="16">
        <v>2.8000000000000003</v>
      </c>
      <c r="L223" s="16">
        <v>7.4000000000000012</v>
      </c>
      <c r="M223" s="16">
        <v>2.2000000000000002</v>
      </c>
      <c r="N223" s="17">
        <f t="shared" si="29"/>
        <v>0.90566037735849059</v>
      </c>
    </row>
    <row r="224" spans="1:14" x14ac:dyDescent="0.25">
      <c r="A224" s="28" t="str">
        <f t="shared" ref="A224:A229" si="44">A223</f>
        <v>San Gil</v>
      </c>
      <c r="B224" s="28" t="str">
        <f t="shared" ref="B224:B229" si="45">B223</f>
        <v>Penal</v>
      </c>
      <c r="C224" s="40" t="s">
        <v>405</v>
      </c>
      <c r="D224" s="14">
        <v>6</v>
      </c>
      <c r="E224" s="14">
        <v>86</v>
      </c>
      <c r="F224" s="14">
        <v>14.333333333333334</v>
      </c>
      <c r="G224" s="14">
        <v>73</v>
      </c>
      <c r="H224" s="14">
        <v>12.166666666666666</v>
      </c>
      <c r="I224" s="15">
        <v>50</v>
      </c>
      <c r="J224" s="16">
        <v>9.3333333333333339</v>
      </c>
      <c r="K224" s="16">
        <v>5</v>
      </c>
      <c r="L224" s="16">
        <v>7.1666666666666687</v>
      </c>
      <c r="M224" s="16">
        <v>5</v>
      </c>
      <c r="N224" s="17">
        <f t="shared" si="29"/>
        <v>0.84883720930232553</v>
      </c>
    </row>
    <row r="225" spans="1:14" x14ac:dyDescent="0.25">
      <c r="A225" s="28" t="str">
        <f t="shared" si="44"/>
        <v>San Gil</v>
      </c>
      <c r="B225" s="28" t="str">
        <f t="shared" si="45"/>
        <v>Penal</v>
      </c>
      <c r="C225" s="40" t="s">
        <v>453</v>
      </c>
      <c r="D225" s="31" t="s">
        <v>204</v>
      </c>
      <c r="E225" s="31" t="s">
        <v>204</v>
      </c>
      <c r="F225" s="31" t="s">
        <v>204</v>
      </c>
      <c r="G225" s="31" t="s">
        <v>204</v>
      </c>
      <c r="H225" s="31" t="s">
        <v>204</v>
      </c>
      <c r="I225" s="31" t="s">
        <v>204</v>
      </c>
      <c r="J225" s="31" t="s">
        <v>204</v>
      </c>
      <c r="K225" s="31" t="s">
        <v>204</v>
      </c>
      <c r="L225" s="31" t="s">
        <v>204</v>
      </c>
      <c r="M225" s="31" t="s">
        <v>204</v>
      </c>
      <c r="N225" s="31" t="s">
        <v>204</v>
      </c>
    </row>
    <row r="226" spans="1:14" x14ac:dyDescent="0.25">
      <c r="A226" s="28" t="str">
        <f>A224</f>
        <v>San Gil</v>
      </c>
      <c r="B226" s="28" t="str">
        <f>B224</f>
        <v>Penal</v>
      </c>
      <c r="C226" s="40" t="s">
        <v>406</v>
      </c>
      <c r="D226" s="14">
        <v>6</v>
      </c>
      <c r="E226" s="14">
        <v>68</v>
      </c>
      <c r="F226" s="14">
        <v>11.333333333333334</v>
      </c>
      <c r="G226" s="14">
        <v>41</v>
      </c>
      <c r="H226" s="14">
        <v>6.833333333333333</v>
      </c>
      <c r="I226" s="15">
        <v>39</v>
      </c>
      <c r="J226" s="16">
        <v>6.6666666666666679</v>
      </c>
      <c r="K226" s="16">
        <v>4.6666666666666661</v>
      </c>
      <c r="L226" s="16">
        <v>3.9999999999999996</v>
      </c>
      <c r="M226" s="16">
        <v>2.8333333333333339</v>
      </c>
      <c r="N226" s="17">
        <f t="shared" si="29"/>
        <v>0.6029411764705882</v>
      </c>
    </row>
    <row r="227" spans="1:14" x14ac:dyDescent="0.25">
      <c r="A227" s="28" t="str">
        <f t="shared" si="44"/>
        <v>San Gil</v>
      </c>
      <c r="B227" s="28" t="str">
        <f t="shared" si="45"/>
        <v>Penal</v>
      </c>
      <c r="C227" s="40" t="s">
        <v>407</v>
      </c>
      <c r="D227" s="14">
        <v>6</v>
      </c>
      <c r="E227" s="14">
        <v>58</v>
      </c>
      <c r="F227" s="14">
        <v>9.6666666666666661</v>
      </c>
      <c r="G227" s="14">
        <v>51</v>
      </c>
      <c r="H227" s="14">
        <v>8.5</v>
      </c>
      <c r="I227" s="15">
        <v>37</v>
      </c>
      <c r="J227" s="16">
        <v>4.9999999999999991</v>
      </c>
      <c r="K227" s="16">
        <v>4.666666666666667</v>
      </c>
      <c r="L227" s="16">
        <v>4.4999999999999991</v>
      </c>
      <c r="M227" s="16">
        <v>4</v>
      </c>
      <c r="N227" s="17">
        <f t="shared" si="29"/>
        <v>0.87931034482758619</v>
      </c>
    </row>
    <row r="228" spans="1:14" x14ac:dyDescent="0.25">
      <c r="A228" s="28" t="str">
        <f t="shared" si="44"/>
        <v>San Gil</v>
      </c>
      <c r="B228" s="28" t="str">
        <f t="shared" si="45"/>
        <v>Penal</v>
      </c>
      <c r="C228" s="40" t="s">
        <v>408</v>
      </c>
      <c r="D228" s="14">
        <v>6</v>
      </c>
      <c r="E228" s="14">
        <v>74</v>
      </c>
      <c r="F228" s="14">
        <v>12.333333333333334</v>
      </c>
      <c r="G228" s="14">
        <v>49</v>
      </c>
      <c r="H228" s="14">
        <v>8.1666666666666661</v>
      </c>
      <c r="I228" s="15">
        <v>76</v>
      </c>
      <c r="J228" s="16">
        <v>6.333333333333333</v>
      </c>
      <c r="K228" s="16">
        <v>6</v>
      </c>
      <c r="L228" s="16">
        <v>3.9999999999999996</v>
      </c>
      <c r="M228" s="16">
        <v>4.1666666666666661</v>
      </c>
      <c r="N228" s="17">
        <f t="shared" si="29"/>
        <v>0.66216216216216217</v>
      </c>
    </row>
    <row r="229" spans="1:14" x14ac:dyDescent="0.25">
      <c r="A229" s="28" t="str">
        <f t="shared" si="44"/>
        <v>San Gil</v>
      </c>
      <c r="B229" s="28" t="str">
        <f t="shared" si="45"/>
        <v>Penal</v>
      </c>
      <c r="C229" s="40" t="s">
        <v>454</v>
      </c>
      <c r="D229" s="31" t="s">
        <v>204</v>
      </c>
      <c r="E229" s="31" t="s">
        <v>204</v>
      </c>
      <c r="F229" s="31" t="s">
        <v>204</v>
      </c>
      <c r="G229" s="31" t="s">
        <v>204</v>
      </c>
      <c r="H229" s="31" t="s">
        <v>204</v>
      </c>
      <c r="I229" s="31" t="s">
        <v>204</v>
      </c>
      <c r="J229" s="31" t="s">
        <v>204</v>
      </c>
      <c r="K229" s="31" t="s">
        <v>204</v>
      </c>
      <c r="L229" s="31" t="s">
        <v>204</v>
      </c>
      <c r="M229" s="31" t="s">
        <v>204</v>
      </c>
      <c r="N229" s="31" t="s">
        <v>204</v>
      </c>
    </row>
    <row r="230" spans="1:14" x14ac:dyDescent="0.25">
      <c r="A230" s="28" t="str">
        <f>A228</f>
        <v>San Gil</v>
      </c>
      <c r="B230" s="28" t="str">
        <f>B228</f>
        <v>Penal</v>
      </c>
      <c r="C230" s="40" t="s">
        <v>409</v>
      </c>
      <c r="D230" s="14">
        <v>6</v>
      </c>
      <c r="E230" s="14">
        <v>54</v>
      </c>
      <c r="F230" s="14">
        <v>9</v>
      </c>
      <c r="G230" s="14">
        <v>38</v>
      </c>
      <c r="H230" s="14">
        <v>6.333333333333333</v>
      </c>
      <c r="I230" s="15">
        <v>83</v>
      </c>
      <c r="J230" s="16">
        <v>8.9999999999999982</v>
      </c>
      <c r="K230" s="16"/>
      <c r="L230" s="16">
        <v>6.3333333333333348</v>
      </c>
      <c r="M230" s="16"/>
      <c r="N230" s="17">
        <f t="shared" si="29"/>
        <v>0.70370370370370372</v>
      </c>
    </row>
    <row r="231" spans="1:14" x14ac:dyDescent="0.25">
      <c r="A231" s="50" t="s">
        <v>1593</v>
      </c>
      <c r="B231" s="50"/>
      <c r="C231" s="56"/>
      <c r="D231" s="51"/>
      <c r="E231" s="51"/>
      <c r="F231" s="51">
        <v>11</v>
      </c>
      <c r="G231" s="51"/>
      <c r="H231" s="51">
        <v>9</v>
      </c>
      <c r="I231" s="52"/>
      <c r="J231" s="53">
        <v>7</v>
      </c>
      <c r="K231" s="53">
        <v>5</v>
      </c>
      <c r="L231" s="53">
        <v>6</v>
      </c>
      <c r="M231" s="53">
        <v>4</v>
      </c>
      <c r="N231" s="54"/>
    </row>
    <row r="232" spans="1:14" x14ac:dyDescent="0.25">
      <c r="A232" s="18" t="s">
        <v>165</v>
      </c>
      <c r="B232" s="22"/>
      <c r="C232" s="57"/>
      <c r="D232" s="19"/>
      <c r="E232" s="19">
        <v>393</v>
      </c>
      <c r="F232" s="19">
        <v>67.266666666666666</v>
      </c>
      <c r="G232" s="19">
        <v>300</v>
      </c>
      <c r="H232" s="19">
        <v>51.599999999999994</v>
      </c>
      <c r="I232" s="20">
        <v>365</v>
      </c>
      <c r="J232" s="21">
        <v>44.13333333333334</v>
      </c>
      <c r="K232" s="21">
        <v>23.133333333333333</v>
      </c>
      <c r="L232" s="21">
        <v>33.400000000000006</v>
      </c>
      <c r="M232" s="21">
        <v>18.200000000000003</v>
      </c>
      <c r="N232" s="23">
        <f t="shared" si="29"/>
        <v>0.76335877862595425</v>
      </c>
    </row>
    <row r="233" spans="1:14" x14ac:dyDescent="0.25">
      <c r="A233" s="13" t="s">
        <v>166</v>
      </c>
      <c r="B233" s="13" t="s">
        <v>12</v>
      </c>
      <c r="C233" s="40" t="s">
        <v>410</v>
      </c>
      <c r="D233" s="14">
        <v>4.3</v>
      </c>
      <c r="E233" s="14">
        <v>135</v>
      </c>
      <c r="F233" s="14">
        <v>31.395348837209305</v>
      </c>
      <c r="G233" s="14">
        <v>82</v>
      </c>
      <c r="H233" s="14">
        <v>19.069767441860467</v>
      </c>
      <c r="I233" s="15">
        <v>282</v>
      </c>
      <c r="J233" s="16">
        <v>17.674418604651166</v>
      </c>
      <c r="K233" s="16">
        <v>13.720930232558141</v>
      </c>
      <c r="L233" s="16">
        <v>5.5813953488372094</v>
      </c>
      <c r="M233" s="16">
        <v>13.488372093023258</v>
      </c>
      <c r="N233" s="17">
        <f t="shared" si="29"/>
        <v>0.6074074074074074</v>
      </c>
    </row>
    <row r="234" spans="1:14" x14ac:dyDescent="0.25">
      <c r="A234" s="41" t="s">
        <v>166</v>
      </c>
      <c r="B234" s="41" t="s">
        <v>12</v>
      </c>
      <c r="C234" s="40" t="s">
        <v>410</v>
      </c>
      <c r="D234" s="31" t="s">
        <v>204</v>
      </c>
      <c r="E234" s="31" t="s">
        <v>204</v>
      </c>
      <c r="F234" s="31" t="s">
        <v>204</v>
      </c>
      <c r="G234" s="31" t="s">
        <v>204</v>
      </c>
      <c r="H234" s="31" t="s">
        <v>204</v>
      </c>
      <c r="I234" s="31" t="s">
        <v>204</v>
      </c>
      <c r="J234" s="31" t="s">
        <v>204</v>
      </c>
      <c r="K234" s="31" t="s">
        <v>204</v>
      </c>
      <c r="L234" s="31" t="s">
        <v>204</v>
      </c>
      <c r="M234" s="31" t="s">
        <v>204</v>
      </c>
      <c r="N234" s="31" t="s">
        <v>204</v>
      </c>
    </row>
    <row r="235" spans="1:14" x14ac:dyDescent="0.25">
      <c r="A235" s="28" t="str">
        <f>A233</f>
        <v>Santa Marta</v>
      </c>
      <c r="B235" s="28" t="str">
        <f>B233</f>
        <v>Penal</v>
      </c>
      <c r="C235" s="40" t="s">
        <v>411</v>
      </c>
      <c r="D235" s="14">
        <v>6</v>
      </c>
      <c r="E235" s="14">
        <v>274</v>
      </c>
      <c r="F235" s="14">
        <v>45.666666666666664</v>
      </c>
      <c r="G235" s="14">
        <v>174</v>
      </c>
      <c r="H235" s="14">
        <v>29</v>
      </c>
      <c r="I235" s="15">
        <v>279</v>
      </c>
      <c r="J235" s="16">
        <v>26.833333333333332</v>
      </c>
      <c r="K235" s="16">
        <v>18.833333333333332</v>
      </c>
      <c r="L235" s="16">
        <v>14.166666666666664</v>
      </c>
      <c r="M235" s="16">
        <v>14.833333333333334</v>
      </c>
      <c r="N235" s="17">
        <f t="shared" si="29"/>
        <v>0.63503649635036497</v>
      </c>
    </row>
    <row r="236" spans="1:14" x14ac:dyDescent="0.25">
      <c r="A236" s="28" t="str">
        <f t="shared" ref="A236:A241" si="46">A235</f>
        <v>Santa Marta</v>
      </c>
      <c r="B236" s="28" t="str">
        <f t="shared" ref="B236:B241" si="47">B235</f>
        <v>Penal</v>
      </c>
      <c r="C236" s="40" t="s">
        <v>412</v>
      </c>
      <c r="D236" s="14">
        <v>6</v>
      </c>
      <c r="E236" s="14">
        <v>279</v>
      </c>
      <c r="F236" s="14">
        <v>46.5</v>
      </c>
      <c r="G236" s="14">
        <v>144</v>
      </c>
      <c r="H236" s="14">
        <v>24</v>
      </c>
      <c r="I236" s="15">
        <v>341</v>
      </c>
      <c r="J236" s="16">
        <v>36.166666666666664</v>
      </c>
      <c r="K236" s="16">
        <v>10.333333333333334</v>
      </c>
      <c r="L236" s="16">
        <v>16.333333333333332</v>
      </c>
      <c r="M236" s="16">
        <v>7.6666666666666661</v>
      </c>
      <c r="N236" s="17">
        <f t="shared" si="29"/>
        <v>0.5161290322580645</v>
      </c>
    </row>
    <row r="237" spans="1:14" x14ac:dyDescent="0.25">
      <c r="A237" s="28" t="str">
        <f t="shared" si="46"/>
        <v>Santa Marta</v>
      </c>
      <c r="B237" s="28" t="str">
        <f t="shared" si="47"/>
        <v>Penal</v>
      </c>
      <c r="C237" s="40" t="s">
        <v>413</v>
      </c>
      <c r="D237" s="14">
        <v>6</v>
      </c>
      <c r="E237" s="14">
        <v>289</v>
      </c>
      <c r="F237" s="14">
        <v>48.166666666666664</v>
      </c>
      <c r="G237" s="14">
        <v>252</v>
      </c>
      <c r="H237" s="14">
        <v>42</v>
      </c>
      <c r="I237" s="15">
        <v>253</v>
      </c>
      <c r="J237" s="16">
        <v>10.666666666666668</v>
      </c>
      <c r="K237" s="16">
        <v>37.500000000000007</v>
      </c>
      <c r="L237" s="16">
        <v>6.0000000000000018</v>
      </c>
      <c r="M237" s="16">
        <v>36</v>
      </c>
      <c r="N237" s="17">
        <f t="shared" si="29"/>
        <v>0.87197231833910038</v>
      </c>
    </row>
    <row r="238" spans="1:14" x14ac:dyDescent="0.25">
      <c r="A238" s="28" t="str">
        <f t="shared" si="46"/>
        <v>Santa Marta</v>
      </c>
      <c r="B238" s="28" t="str">
        <f t="shared" si="47"/>
        <v>Penal</v>
      </c>
      <c r="C238" s="40" t="s">
        <v>414</v>
      </c>
      <c r="D238" s="14">
        <v>3</v>
      </c>
      <c r="E238" s="14">
        <v>59</v>
      </c>
      <c r="F238" s="14">
        <v>19.666666666666668</v>
      </c>
      <c r="G238" s="14">
        <v>32</v>
      </c>
      <c r="H238" s="14">
        <v>10.666666666666666</v>
      </c>
      <c r="I238" s="15">
        <v>261</v>
      </c>
      <c r="J238" s="16">
        <v>14.666666666666668</v>
      </c>
      <c r="K238" s="16">
        <v>5</v>
      </c>
      <c r="L238" s="16">
        <v>5.6666666666666652</v>
      </c>
      <c r="M238" s="16">
        <v>5</v>
      </c>
      <c r="N238" s="17">
        <f t="shared" si="29"/>
        <v>0.5423728813559322</v>
      </c>
    </row>
    <row r="239" spans="1:14" x14ac:dyDescent="0.25">
      <c r="A239" s="28" t="str">
        <f t="shared" si="46"/>
        <v>Santa Marta</v>
      </c>
      <c r="B239" s="28" t="str">
        <f t="shared" si="47"/>
        <v>Penal</v>
      </c>
      <c r="C239" s="40" t="s">
        <v>415</v>
      </c>
      <c r="D239" s="14">
        <v>6</v>
      </c>
      <c r="E239" s="14">
        <v>124</v>
      </c>
      <c r="F239" s="14">
        <v>20.666666666666668</v>
      </c>
      <c r="G239" s="14">
        <v>69</v>
      </c>
      <c r="H239" s="14">
        <v>11.5</v>
      </c>
      <c r="I239" s="15">
        <v>206</v>
      </c>
      <c r="J239" s="16">
        <v>15.499999999999998</v>
      </c>
      <c r="K239" s="16">
        <v>5.166666666666667</v>
      </c>
      <c r="L239" s="16">
        <v>6.9999999999999991</v>
      </c>
      <c r="M239" s="16">
        <v>4.5000000000000009</v>
      </c>
      <c r="N239" s="17">
        <f t="shared" si="29"/>
        <v>0.55645161290322576</v>
      </c>
    </row>
    <row r="240" spans="1:14" x14ac:dyDescent="0.25">
      <c r="A240" s="28" t="str">
        <f t="shared" si="46"/>
        <v>Santa Marta</v>
      </c>
      <c r="B240" s="28" t="str">
        <f t="shared" si="47"/>
        <v>Penal</v>
      </c>
      <c r="C240" s="40" t="s">
        <v>416</v>
      </c>
      <c r="D240" s="14">
        <v>3</v>
      </c>
      <c r="E240" s="14">
        <v>28</v>
      </c>
      <c r="F240" s="14">
        <v>9.3333333333333339</v>
      </c>
      <c r="G240" s="14">
        <v>6</v>
      </c>
      <c r="H240" s="14">
        <v>2</v>
      </c>
      <c r="I240" s="15">
        <v>271</v>
      </c>
      <c r="J240" s="16">
        <v>9.3333333333333339</v>
      </c>
      <c r="K240" s="16"/>
      <c r="L240" s="16">
        <v>1.9999999999999998</v>
      </c>
      <c r="M240" s="16"/>
      <c r="N240" s="17">
        <f t="shared" si="29"/>
        <v>0.21428571428571427</v>
      </c>
    </row>
    <row r="241" spans="1:14" x14ac:dyDescent="0.25">
      <c r="A241" s="28" t="str">
        <f t="shared" si="46"/>
        <v>Santa Marta</v>
      </c>
      <c r="B241" s="28" t="str">
        <f t="shared" si="47"/>
        <v>Penal</v>
      </c>
      <c r="C241" s="40" t="s">
        <v>417</v>
      </c>
      <c r="D241" s="14">
        <v>6</v>
      </c>
      <c r="E241" s="14">
        <v>181</v>
      </c>
      <c r="F241" s="14">
        <v>30.166666666666668</v>
      </c>
      <c r="G241" s="14">
        <v>140</v>
      </c>
      <c r="H241" s="14">
        <v>23.333333333333332</v>
      </c>
      <c r="I241" s="15">
        <v>129</v>
      </c>
      <c r="J241" s="16">
        <v>23.000000000000004</v>
      </c>
      <c r="K241" s="16">
        <v>7.1666666666666661</v>
      </c>
      <c r="L241" s="16">
        <v>16</v>
      </c>
      <c r="M241" s="16">
        <v>7.3333333333333339</v>
      </c>
      <c r="N241" s="17">
        <f t="shared" si="29"/>
        <v>0.77348066298342544</v>
      </c>
    </row>
    <row r="242" spans="1:14" x14ac:dyDescent="0.25">
      <c r="A242" s="50" t="s">
        <v>1593</v>
      </c>
      <c r="B242" s="50"/>
      <c r="C242" s="56"/>
      <c r="D242" s="51"/>
      <c r="E242" s="51"/>
      <c r="F242" s="51">
        <v>31</v>
      </c>
      <c r="G242" s="51"/>
      <c r="H242" s="51">
        <v>20</v>
      </c>
      <c r="I242" s="52"/>
      <c r="J242" s="53">
        <v>19</v>
      </c>
      <c r="K242" s="53">
        <v>14</v>
      </c>
      <c r="L242" s="53">
        <v>9</v>
      </c>
      <c r="M242" s="53">
        <v>13</v>
      </c>
      <c r="N242" s="54"/>
    </row>
    <row r="243" spans="1:14" x14ac:dyDescent="0.25">
      <c r="A243" s="18" t="s">
        <v>170</v>
      </c>
      <c r="B243" s="22"/>
      <c r="C243" s="57"/>
      <c r="D243" s="19"/>
      <c r="E243" s="19">
        <v>1369</v>
      </c>
      <c r="F243" s="19">
        <v>251.56201550387595</v>
      </c>
      <c r="G243" s="19">
        <v>899</v>
      </c>
      <c r="H243" s="19">
        <v>161.56976744186048</v>
      </c>
      <c r="I243" s="20">
        <v>2022</v>
      </c>
      <c r="J243" s="21">
        <v>153.84108527131784</v>
      </c>
      <c r="K243" s="21">
        <v>97.72093023255816</v>
      </c>
      <c r="L243" s="21">
        <v>72.748062015503876</v>
      </c>
      <c r="M243" s="21">
        <v>88.821705426356587</v>
      </c>
      <c r="N243" s="23">
        <f t="shared" si="29"/>
        <v>0.65668371073776477</v>
      </c>
    </row>
    <row r="244" spans="1:14" x14ac:dyDescent="0.25">
      <c r="A244" s="13" t="s">
        <v>418</v>
      </c>
      <c r="B244" s="13" t="s">
        <v>12</v>
      </c>
      <c r="C244" s="40" t="s">
        <v>419</v>
      </c>
      <c r="D244" s="14">
        <v>6</v>
      </c>
      <c r="E244" s="14">
        <v>105</v>
      </c>
      <c r="F244" s="14">
        <v>17.5</v>
      </c>
      <c r="G244" s="14">
        <v>95</v>
      </c>
      <c r="H244" s="14">
        <v>15.833333333333334</v>
      </c>
      <c r="I244" s="15">
        <v>69</v>
      </c>
      <c r="J244" s="16">
        <v>11.33333333333333</v>
      </c>
      <c r="K244" s="16">
        <v>6.166666666666667</v>
      </c>
      <c r="L244" s="16">
        <v>11</v>
      </c>
      <c r="M244" s="16">
        <v>4.8333333333333339</v>
      </c>
      <c r="N244" s="17">
        <f t="shared" si="29"/>
        <v>0.90476190476190477</v>
      </c>
    </row>
    <row r="245" spans="1:14" x14ac:dyDescent="0.25">
      <c r="A245" s="28" t="str">
        <f t="shared" ref="A245:A246" si="48">A244</f>
        <v>Santa Rosa de Viterbo</v>
      </c>
      <c r="B245" s="28" t="str">
        <f t="shared" ref="B245:B246" si="49">B244</f>
        <v>Penal</v>
      </c>
      <c r="C245" s="40" t="s">
        <v>420</v>
      </c>
      <c r="D245" s="14">
        <v>6</v>
      </c>
      <c r="E245" s="14">
        <v>94</v>
      </c>
      <c r="F245" s="14">
        <v>15.666666666666666</v>
      </c>
      <c r="G245" s="14">
        <v>71</v>
      </c>
      <c r="H245" s="14">
        <v>11.833333333333334</v>
      </c>
      <c r="I245" s="15">
        <v>57</v>
      </c>
      <c r="J245" s="16">
        <v>8.1666666666666679</v>
      </c>
      <c r="K245" s="16">
        <v>7.5</v>
      </c>
      <c r="L245" s="16">
        <v>5.666666666666667</v>
      </c>
      <c r="M245" s="16">
        <v>6.166666666666667</v>
      </c>
      <c r="N245" s="17">
        <f t="shared" si="29"/>
        <v>0.75531914893617025</v>
      </c>
    </row>
    <row r="246" spans="1:14" x14ac:dyDescent="0.25">
      <c r="A246" s="28" t="str">
        <f t="shared" si="48"/>
        <v>Santa Rosa de Viterbo</v>
      </c>
      <c r="B246" s="28" t="str">
        <f t="shared" si="49"/>
        <v>Penal</v>
      </c>
      <c r="C246" s="40" t="s">
        <v>421</v>
      </c>
      <c r="D246" s="14">
        <v>6</v>
      </c>
      <c r="E246" s="14">
        <v>98</v>
      </c>
      <c r="F246" s="14">
        <v>16.333333333333332</v>
      </c>
      <c r="G246" s="14">
        <v>68</v>
      </c>
      <c r="H246" s="14">
        <v>11.333333333333334</v>
      </c>
      <c r="I246" s="15">
        <v>44</v>
      </c>
      <c r="J246" s="16">
        <v>7.166666666666667</v>
      </c>
      <c r="K246" s="16">
        <v>9.1666666666666661</v>
      </c>
      <c r="L246" s="16">
        <v>4.9999999999999991</v>
      </c>
      <c r="M246" s="16">
        <v>6.333333333333333</v>
      </c>
      <c r="N246" s="17">
        <f t="shared" ref="N246:N281" si="50">+G246/E246</f>
        <v>0.69387755102040816</v>
      </c>
    </row>
    <row r="247" spans="1:14" x14ac:dyDescent="0.25">
      <c r="A247" s="50" t="s">
        <v>1593</v>
      </c>
      <c r="B247" s="50"/>
      <c r="C247" s="56"/>
      <c r="D247" s="51"/>
      <c r="E247" s="51"/>
      <c r="F247" s="51">
        <v>17</v>
      </c>
      <c r="G247" s="51"/>
      <c r="H247" s="51">
        <v>13</v>
      </c>
      <c r="I247" s="52"/>
      <c r="J247" s="53">
        <v>9</v>
      </c>
      <c r="K247" s="53">
        <v>8</v>
      </c>
      <c r="L247" s="53">
        <v>7</v>
      </c>
      <c r="M247" s="53">
        <v>6</v>
      </c>
      <c r="N247" s="54"/>
    </row>
    <row r="248" spans="1:14" x14ac:dyDescent="0.25">
      <c r="A248" s="18" t="s">
        <v>422</v>
      </c>
      <c r="B248" s="22"/>
      <c r="C248" s="57"/>
      <c r="D248" s="19"/>
      <c r="E248" s="19">
        <v>297</v>
      </c>
      <c r="F248" s="19">
        <v>49.5</v>
      </c>
      <c r="G248" s="19">
        <v>234</v>
      </c>
      <c r="H248" s="19">
        <v>39</v>
      </c>
      <c r="I248" s="20">
        <v>170</v>
      </c>
      <c r="J248" s="21">
        <v>26.666666666666668</v>
      </c>
      <c r="K248" s="21">
        <v>22.833333333333336</v>
      </c>
      <c r="L248" s="21">
        <v>21.666666666666668</v>
      </c>
      <c r="M248" s="21">
        <v>17.333333333333332</v>
      </c>
      <c r="N248" s="23">
        <f t="shared" si="50"/>
        <v>0.78787878787878785</v>
      </c>
    </row>
    <row r="249" spans="1:14" x14ac:dyDescent="0.25">
      <c r="A249" s="13" t="s">
        <v>171</v>
      </c>
      <c r="B249" s="13" t="s">
        <v>12</v>
      </c>
      <c r="C249" s="40" t="s">
        <v>423</v>
      </c>
      <c r="D249" s="14">
        <v>6</v>
      </c>
      <c r="E249" s="14">
        <v>96</v>
      </c>
      <c r="F249" s="14">
        <v>16</v>
      </c>
      <c r="G249" s="14">
        <v>109</v>
      </c>
      <c r="H249" s="14">
        <v>18.166666666666668</v>
      </c>
      <c r="I249" s="15">
        <v>369</v>
      </c>
      <c r="J249" s="16">
        <v>8.8333333333333339</v>
      </c>
      <c r="K249" s="16">
        <v>7.1666666666666679</v>
      </c>
      <c r="L249" s="16">
        <v>13.16666666666667</v>
      </c>
      <c r="M249" s="16">
        <v>4.9999999999999991</v>
      </c>
      <c r="N249" s="17">
        <f t="shared" si="50"/>
        <v>1.1354166666666667</v>
      </c>
    </row>
    <row r="250" spans="1:14" x14ac:dyDescent="0.25">
      <c r="A250" s="28" t="str">
        <f t="shared" ref="A250:A252" si="51">A249</f>
        <v>Sincelejo</v>
      </c>
      <c r="B250" s="28" t="str">
        <f t="shared" ref="B250:B252" si="52">B249</f>
        <v>Penal</v>
      </c>
      <c r="C250" s="40" t="s">
        <v>424</v>
      </c>
      <c r="D250" s="14">
        <v>5.7</v>
      </c>
      <c r="E250" s="14">
        <v>131</v>
      </c>
      <c r="F250" s="14">
        <v>22.982456140350877</v>
      </c>
      <c r="G250" s="14">
        <v>166</v>
      </c>
      <c r="H250" s="14">
        <v>29.12280701754386</v>
      </c>
      <c r="I250" s="15">
        <v>417</v>
      </c>
      <c r="J250" s="16">
        <v>19.298245614035086</v>
      </c>
      <c r="K250" s="16">
        <v>3.6842105263157903</v>
      </c>
      <c r="L250" s="16">
        <v>26.491228070175442</v>
      </c>
      <c r="M250" s="16">
        <v>2.6315789473684212</v>
      </c>
      <c r="N250" s="17">
        <f t="shared" si="50"/>
        <v>1.2671755725190839</v>
      </c>
    </row>
    <row r="251" spans="1:14" x14ac:dyDescent="0.25">
      <c r="A251" s="28" t="str">
        <f t="shared" si="51"/>
        <v>Sincelejo</v>
      </c>
      <c r="B251" s="28" t="str">
        <f t="shared" si="52"/>
        <v>Penal</v>
      </c>
      <c r="C251" s="40" t="s">
        <v>425</v>
      </c>
      <c r="D251" s="14">
        <v>6</v>
      </c>
      <c r="E251" s="14">
        <v>181</v>
      </c>
      <c r="F251" s="14">
        <v>30.166666666666668</v>
      </c>
      <c r="G251" s="14">
        <v>93</v>
      </c>
      <c r="H251" s="14">
        <v>15.5</v>
      </c>
      <c r="I251" s="15">
        <v>234</v>
      </c>
      <c r="J251" s="16">
        <v>22.666666666666675</v>
      </c>
      <c r="K251" s="16">
        <v>7.5</v>
      </c>
      <c r="L251" s="16">
        <v>9.5</v>
      </c>
      <c r="M251" s="16">
        <v>6.0000000000000009</v>
      </c>
      <c r="N251" s="17">
        <f t="shared" si="50"/>
        <v>0.51381215469613262</v>
      </c>
    </row>
    <row r="252" spans="1:14" x14ac:dyDescent="0.25">
      <c r="A252" s="28" t="str">
        <f t="shared" si="51"/>
        <v>Sincelejo</v>
      </c>
      <c r="B252" s="28" t="str">
        <f t="shared" si="52"/>
        <v>Penal</v>
      </c>
      <c r="C252" s="40" t="s">
        <v>426</v>
      </c>
      <c r="D252" s="14">
        <v>6</v>
      </c>
      <c r="E252" s="14">
        <v>179</v>
      </c>
      <c r="F252" s="14">
        <v>29.833333333333332</v>
      </c>
      <c r="G252" s="14">
        <v>81</v>
      </c>
      <c r="H252" s="14">
        <v>13.5</v>
      </c>
      <c r="I252" s="15">
        <v>247</v>
      </c>
      <c r="J252" s="16">
        <v>25.833333333333332</v>
      </c>
      <c r="K252" s="16">
        <v>4</v>
      </c>
      <c r="L252" s="16">
        <v>9.4999999999999982</v>
      </c>
      <c r="M252" s="16">
        <v>4</v>
      </c>
      <c r="N252" s="17">
        <f t="shared" si="50"/>
        <v>0.45251396648044695</v>
      </c>
    </row>
    <row r="253" spans="1:14" x14ac:dyDescent="0.25">
      <c r="A253" s="50" t="s">
        <v>1593</v>
      </c>
      <c r="B253" s="50"/>
      <c r="C253" s="56"/>
      <c r="D253" s="51"/>
      <c r="E253" s="51"/>
      <c r="F253" s="51">
        <v>25</v>
      </c>
      <c r="G253" s="51"/>
      <c r="H253" s="51">
        <v>19</v>
      </c>
      <c r="I253" s="52"/>
      <c r="J253" s="53">
        <v>19</v>
      </c>
      <c r="K253" s="53">
        <v>6</v>
      </c>
      <c r="L253" s="53">
        <v>15</v>
      </c>
      <c r="M253" s="53">
        <v>4</v>
      </c>
      <c r="N253" s="54"/>
    </row>
    <row r="254" spans="1:14" x14ac:dyDescent="0.25">
      <c r="A254" s="18" t="s">
        <v>174</v>
      </c>
      <c r="B254" s="22"/>
      <c r="C254" s="57"/>
      <c r="D254" s="19"/>
      <c r="E254" s="19">
        <v>587</v>
      </c>
      <c r="F254" s="19">
        <v>98.982456140350877</v>
      </c>
      <c r="G254" s="19">
        <v>449</v>
      </c>
      <c r="H254" s="19">
        <v>76.28947368421052</v>
      </c>
      <c r="I254" s="20">
        <v>1267</v>
      </c>
      <c r="J254" s="21">
        <v>76.631578947368425</v>
      </c>
      <c r="K254" s="21">
        <v>22.350877192982459</v>
      </c>
      <c r="L254" s="21">
        <v>58.65789473684211</v>
      </c>
      <c r="M254" s="21">
        <v>17.631578947368421</v>
      </c>
      <c r="N254" s="23">
        <f t="shared" si="50"/>
        <v>0.76490630323679731</v>
      </c>
    </row>
    <row r="255" spans="1:14" x14ac:dyDescent="0.25">
      <c r="A255" s="13" t="s">
        <v>175</v>
      </c>
      <c r="B255" s="13" t="s">
        <v>12</v>
      </c>
      <c r="C255" s="40" t="s">
        <v>427</v>
      </c>
      <c r="D255" s="14">
        <v>6</v>
      </c>
      <c r="E255" s="14">
        <v>148</v>
      </c>
      <c r="F255" s="14">
        <v>24.666666666666668</v>
      </c>
      <c r="G255" s="14">
        <v>121</v>
      </c>
      <c r="H255" s="14">
        <v>20.166666666666668</v>
      </c>
      <c r="I255" s="15">
        <v>92</v>
      </c>
      <c r="J255" s="16">
        <v>14.66666666666667</v>
      </c>
      <c r="K255" s="16">
        <v>10</v>
      </c>
      <c r="L255" s="16">
        <v>12.499999999999996</v>
      </c>
      <c r="M255" s="16">
        <v>7.6666666666666661</v>
      </c>
      <c r="N255" s="17">
        <f t="shared" si="50"/>
        <v>0.81756756756756754</v>
      </c>
    </row>
    <row r="256" spans="1:14" x14ac:dyDescent="0.25">
      <c r="A256" s="28" t="str">
        <f t="shared" ref="A256:A261" si="53">A255</f>
        <v>Tunja</v>
      </c>
      <c r="B256" s="28" t="str">
        <f t="shared" ref="B256:B261" si="54">B255</f>
        <v>Penal</v>
      </c>
      <c r="C256" s="40" t="s">
        <v>428</v>
      </c>
      <c r="D256" s="14">
        <v>6</v>
      </c>
      <c r="E256" s="14">
        <v>90</v>
      </c>
      <c r="F256" s="14">
        <v>15</v>
      </c>
      <c r="G256" s="14">
        <v>86</v>
      </c>
      <c r="H256" s="14">
        <v>14.333333333333334</v>
      </c>
      <c r="I256" s="15">
        <v>67</v>
      </c>
      <c r="J256" s="16">
        <v>10.333333333333332</v>
      </c>
      <c r="K256" s="16">
        <v>4.666666666666667</v>
      </c>
      <c r="L256" s="16">
        <v>11</v>
      </c>
      <c r="M256" s="16">
        <v>3.333333333333333</v>
      </c>
      <c r="N256" s="17">
        <f t="shared" si="50"/>
        <v>0.9555555555555556</v>
      </c>
    </row>
    <row r="257" spans="1:14" x14ac:dyDescent="0.25">
      <c r="A257" s="28" t="str">
        <f t="shared" si="53"/>
        <v>Tunja</v>
      </c>
      <c r="B257" s="28" t="str">
        <f t="shared" si="54"/>
        <v>Penal</v>
      </c>
      <c r="C257" s="40" t="s">
        <v>429</v>
      </c>
      <c r="D257" s="14">
        <v>6</v>
      </c>
      <c r="E257" s="14">
        <v>76</v>
      </c>
      <c r="F257" s="14">
        <v>12.666666666666666</v>
      </c>
      <c r="G257" s="14">
        <v>69</v>
      </c>
      <c r="H257" s="14">
        <v>11.5</v>
      </c>
      <c r="I257" s="15">
        <v>53</v>
      </c>
      <c r="J257" s="16">
        <v>8.8333333333333321</v>
      </c>
      <c r="K257" s="16">
        <v>3.833333333333333</v>
      </c>
      <c r="L257" s="16">
        <v>8.8333333333333339</v>
      </c>
      <c r="M257" s="16">
        <v>2.6666666666666665</v>
      </c>
      <c r="N257" s="17">
        <f t="shared" si="50"/>
        <v>0.90789473684210531</v>
      </c>
    </row>
    <row r="258" spans="1:14" x14ac:dyDescent="0.25">
      <c r="A258" s="28" t="str">
        <f t="shared" si="53"/>
        <v>Tunja</v>
      </c>
      <c r="B258" s="28" t="str">
        <f t="shared" si="54"/>
        <v>Penal</v>
      </c>
      <c r="C258" s="40" t="s">
        <v>430</v>
      </c>
      <c r="D258" s="14">
        <v>6</v>
      </c>
      <c r="E258" s="14">
        <v>30</v>
      </c>
      <c r="F258" s="14">
        <v>5</v>
      </c>
      <c r="G258" s="14">
        <v>25</v>
      </c>
      <c r="H258" s="14">
        <v>4.166666666666667</v>
      </c>
      <c r="I258" s="15">
        <v>30</v>
      </c>
      <c r="J258" s="16">
        <v>3.3333333333333326</v>
      </c>
      <c r="K258" s="16">
        <v>1.6666666666666665</v>
      </c>
      <c r="L258" s="16">
        <v>3.333333333333333</v>
      </c>
      <c r="M258" s="16">
        <v>0.83333333333333326</v>
      </c>
      <c r="N258" s="17">
        <f t="shared" si="50"/>
        <v>0.83333333333333337</v>
      </c>
    </row>
    <row r="259" spans="1:14" x14ac:dyDescent="0.25">
      <c r="A259" s="28" t="str">
        <f t="shared" si="53"/>
        <v>Tunja</v>
      </c>
      <c r="B259" s="28" t="str">
        <f t="shared" si="54"/>
        <v>Penal</v>
      </c>
      <c r="C259" s="40" t="s">
        <v>431</v>
      </c>
      <c r="D259" s="14">
        <v>6</v>
      </c>
      <c r="E259" s="14">
        <v>37</v>
      </c>
      <c r="F259" s="14">
        <v>6.166666666666667</v>
      </c>
      <c r="G259" s="14">
        <v>23</v>
      </c>
      <c r="H259" s="14">
        <v>3.8333333333333335</v>
      </c>
      <c r="I259" s="15">
        <v>19</v>
      </c>
      <c r="J259" s="16">
        <v>2.8333333333333335</v>
      </c>
      <c r="K259" s="16">
        <v>3.3333333333333335</v>
      </c>
      <c r="L259" s="16">
        <v>2</v>
      </c>
      <c r="M259" s="16">
        <v>1.8333333333333333</v>
      </c>
      <c r="N259" s="17">
        <f t="shared" si="50"/>
        <v>0.6216216216216216</v>
      </c>
    </row>
    <row r="260" spans="1:14" x14ac:dyDescent="0.25">
      <c r="A260" s="28" t="str">
        <f t="shared" si="53"/>
        <v>Tunja</v>
      </c>
      <c r="B260" s="28" t="str">
        <f t="shared" si="54"/>
        <v>Penal</v>
      </c>
      <c r="C260" s="40" t="s">
        <v>432</v>
      </c>
      <c r="D260" s="14">
        <v>6</v>
      </c>
      <c r="E260" s="14">
        <v>43</v>
      </c>
      <c r="F260" s="14">
        <v>7.166666666666667</v>
      </c>
      <c r="G260" s="14">
        <v>51</v>
      </c>
      <c r="H260" s="14">
        <v>8.5</v>
      </c>
      <c r="I260" s="15">
        <v>72</v>
      </c>
      <c r="J260" s="16">
        <v>4.1666666666666661</v>
      </c>
      <c r="K260" s="16">
        <v>3</v>
      </c>
      <c r="L260" s="16">
        <v>6.6666666666666661</v>
      </c>
      <c r="M260" s="16">
        <v>1.8333333333333335</v>
      </c>
      <c r="N260" s="17">
        <f t="shared" si="50"/>
        <v>1.1860465116279071</v>
      </c>
    </row>
    <row r="261" spans="1:14" x14ac:dyDescent="0.25">
      <c r="A261" s="28" t="str">
        <f t="shared" si="53"/>
        <v>Tunja</v>
      </c>
      <c r="B261" s="28" t="str">
        <f t="shared" si="54"/>
        <v>Penal</v>
      </c>
      <c r="C261" s="40" t="s">
        <v>433</v>
      </c>
      <c r="D261" s="14">
        <v>6</v>
      </c>
      <c r="E261" s="14">
        <v>20</v>
      </c>
      <c r="F261" s="14">
        <v>3.3333333333333335</v>
      </c>
      <c r="G261" s="14">
        <v>31</v>
      </c>
      <c r="H261" s="14">
        <v>5.166666666666667</v>
      </c>
      <c r="I261" s="15">
        <v>11</v>
      </c>
      <c r="J261" s="16">
        <v>2.333333333333333</v>
      </c>
      <c r="K261" s="16">
        <v>0.99999999999999989</v>
      </c>
      <c r="L261" s="16">
        <v>3.9999999999999996</v>
      </c>
      <c r="M261" s="16">
        <v>1.1666666666666667</v>
      </c>
      <c r="N261" s="17">
        <f t="shared" si="50"/>
        <v>1.55</v>
      </c>
    </row>
    <row r="262" spans="1:14" x14ac:dyDescent="0.25">
      <c r="A262" s="50" t="s">
        <v>1593</v>
      </c>
      <c r="B262" s="50"/>
      <c r="C262" s="56"/>
      <c r="D262" s="51"/>
      <c r="E262" s="51"/>
      <c r="F262" s="51">
        <v>11</v>
      </c>
      <c r="G262" s="51"/>
      <c r="H262" s="51">
        <v>10</v>
      </c>
      <c r="I262" s="52"/>
      <c r="J262" s="53">
        <v>7</v>
      </c>
      <c r="K262" s="53">
        <v>4</v>
      </c>
      <c r="L262" s="53">
        <v>7</v>
      </c>
      <c r="M262" s="53">
        <v>3</v>
      </c>
      <c r="N262" s="54"/>
    </row>
    <row r="263" spans="1:14" x14ac:dyDescent="0.25">
      <c r="A263" s="18" t="s">
        <v>180</v>
      </c>
      <c r="B263" s="22"/>
      <c r="C263" s="57"/>
      <c r="D263" s="19"/>
      <c r="E263" s="19">
        <v>444</v>
      </c>
      <c r="F263" s="19">
        <v>74</v>
      </c>
      <c r="G263" s="19">
        <v>406</v>
      </c>
      <c r="H263" s="19">
        <v>67.666666666666671</v>
      </c>
      <c r="I263" s="20">
        <v>344</v>
      </c>
      <c r="J263" s="21">
        <v>46.5</v>
      </c>
      <c r="K263" s="21">
        <v>27.5</v>
      </c>
      <c r="L263" s="21">
        <v>48.333333333333329</v>
      </c>
      <c r="M263" s="21">
        <v>19.333333333333332</v>
      </c>
      <c r="N263" s="23">
        <f t="shared" si="50"/>
        <v>0.9144144144144144</v>
      </c>
    </row>
    <row r="264" spans="1:14" x14ac:dyDescent="0.25">
      <c r="A264" s="13" t="s">
        <v>181</v>
      </c>
      <c r="B264" s="13" t="s">
        <v>12</v>
      </c>
      <c r="C264" s="40" t="s">
        <v>434</v>
      </c>
      <c r="D264" s="14">
        <v>3</v>
      </c>
      <c r="E264" s="14">
        <v>94</v>
      </c>
      <c r="F264" s="14">
        <v>31.333333333333332</v>
      </c>
      <c r="G264" s="14">
        <v>118</v>
      </c>
      <c r="H264" s="14">
        <v>39.333333333333336</v>
      </c>
      <c r="I264" s="15">
        <v>442</v>
      </c>
      <c r="J264" s="16">
        <v>11</v>
      </c>
      <c r="K264" s="16">
        <v>20.333333333333332</v>
      </c>
      <c r="L264" s="16">
        <v>20.333333333333332</v>
      </c>
      <c r="M264" s="16">
        <v>19</v>
      </c>
      <c r="N264" s="17">
        <f t="shared" si="50"/>
        <v>1.2553191489361701</v>
      </c>
    </row>
    <row r="265" spans="1:14" x14ac:dyDescent="0.25">
      <c r="A265" s="28" t="str">
        <f>A264</f>
        <v>Valledupar</v>
      </c>
      <c r="B265" s="28" t="str">
        <f t="shared" ref="B265" si="55">B264</f>
        <v>Penal</v>
      </c>
      <c r="C265" s="40" t="s">
        <v>435</v>
      </c>
      <c r="D265" s="14">
        <v>6</v>
      </c>
      <c r="E265" s="14">
        <v>168</v>
      </c>
      <c r="F265" s="14">
        <v>28</v>
      </c>
      <c r="G265" s="14">
        <v>120</v>
      </c>
      <c r="H265" s="14">
        <v>20</v>
      </c>
      <c r="I265" s="15">
        <v>303</v>
      </c>
      <c r="J265" s="16">
        <v>15.833333333333329</v>
      </c>
      <c r="K265" s="16">
        <v>12.166666666666666</v>
      </c>
      <c r="L265" s="16">
        <v>8.3333333333333357</v>
      </c>
      <c r="M265" s="16">
        <v>11.666666666666666</v>
      </c>
      <c r="N265" s="17">
        <f t="shared" si="50"/>
        <v>0.7142857142857143</v>
      </c>
    </row>
    <row r="266" spans="1:14" x14ac:dyDescent="0.25">
      <c r="A266" s="50" t="s">
        <v>1593</v>
      </c>
      <c r="B266" s="50"/>
      <c r="C266" s="56"/>
      <c r="D266" s="51"/>
      <c r="E266" s="51"/>
      <c r="F266" s="51">
        <v>30</v>
      </c>
      <c r="G266" s="51"/>
      <c r="H266" s="51">
        <v>30</v>
      </c>
      <c r="I266" s="52"/>
      <c r="J266" s="53">
        <v>13</v>
      </c>
      <c r="K266" s="53">
        <v>16</v>
      </c>
      <c r="L266" s="53">
        <v>14</v>
      </c>
      <c r="M266" s="53">
        <v>15</v>
      </c>
      <c r="N266" s="54"/>
    </row>
    <row r="267" spans="1:14" x14ac:dyDescent="0.25">
      <c r="A267" s="18" t="s">
        <v>185</v>
      </c>
      <c r="B267" s="22"/>
      <c r="C267" s="57"/>
      <c r="D267" s="19"/>
      <c r="E267" s="19">
        <v>262</v>
      </c>
      <c r="F267" s="19">
        <v>59.333333333333329</v>
      </c>
      <c r="G267" s="19">
        <v>238</v>
      </c>
      <c r="H267" s="19">
        <v>59.333333333333336</v>
      </c>
      <c r="I267" s="20">
        <v>745</v>
      </c>
      <c r="J267" s="21">
        <v>26.833333333333329</v>
      </c>
      <c r="K267" s="21">
        <v>32.5</v>
      </c>
      <c r="L267" s="21">
        <v>28.666666666666668</v>
      </c>
      <c r="M267" s="21">
        <v>30.666666666666664</v>
      </c>
      <c r="N267" s="23">
        <f t="shared" si="50"/>
        <v>0.90839694656488545</v>
      </c>
    </row>
    <row r="268" spans="1:14" x14ac:dyDescent="0.25">
      <c r="A268" s="13" t="s">
        <v>186</v>
      </c>
      <c r="B268" s="13" t="s">
        <v>12</v>
      </c>
      <c r="C268" s="40" t="s">
        <v>436</v>
      </c>
      <c r="D268" s="14">
        <v>6</v>
      </c>
      <c r="E268" s="14">
        <v>333</v>
      </c>
      <c r="F268" s="14">
        <v>55.5</v>
      </c>
      <c r="G268" s="14">
        <v>277</v>
      </c>
      <c r="H268" s="14">
        <v>46.166666666666664</v>
      </c>
      <c r="I268" s="15">
        <v>613</v>
      </c>
      <c r="J268" s="16">
        <v>31.500000000000004</v>
      </c>
      <c r="K268" s="16">
        <v>23.999999999999996</v>
      </c>
      <c r="L268" s="16">
        <v>21.5</v>
      </c>
      <c r="M268" s="16">
        <v>24.666666666666664</v>
      </c>
      <c r="N268" s="17">
        <f t="shared" si="50"/>
        <v>0.83183183183183185</v>
      </c>
    </row>
    <row r="269" spans="1:14" x14ac:dyDescent="0.25">
      <c r="A269" s="28" t="str">
        <f t="shared" ref="A269:A273" si="56">A268</f>
        <v>Villavicencio</v>
      </c>
      <c r="B269" s="28" t="str">
        <f t="shared" ref="B269:B273" si="57">B268</f>
        <v>Penal</v>
      </c>
      <c r="C269" s="40" t="s">
        <v>437</v>
      </c>
      <c r="D269" s="14">
        <v>6</v>
      </c>
      <c r="E269" s="14">
        <v>316</v>
      </c>
      <c r="F269" s="14">
        <v>52.666666666666664</v>
      </c>
      <c r="G269" s="14">
        <v>260</v>
      </c>
      <c r="H269" s="14">
        <v>43.333333333333336</v>
      </c>
      <c r="I269" s="15">
        <v>524</v>
      </c>
      <c r="J269" s="16">
        <v>28.166666666666668</v>
      </c>
      <c r="K269" s="16">
        <v>24.5</v>
      </c>
      <c r="L269" s="16">
        <v>20</v>
      </c>
      <c r="M269" s="16">
        <v>23.333333333333332</v>
      </c>
      <c r="N269" s="17">
        <f t="shared" si="50"/>
        <v>0.82278481012658233</v>
      </c>
    </row>
    <row r="270" spans="1:14" x14ac:dyDescent="0.25">
      <c r="A270" s="28" t="str">
        <f t="shared" si="56"/>
        <v>Villavicencio</v>
      </c>
      <c r="B270" s="28" t="str">
        <f t="shared" si="57"/>
        <v>Penal</v>
      </c>
      <c r="C270" s="40" t="s">
        <v>455</v>
      </c>
      <c r="D270" s="31" t="s">
        <v>204</v>
      </c>
      <c r="E270" s="31" t="s">
        <v>204</v>
      </c>
      <c r="F270" s="31" t="s">
        <v>204</v>
      </c>
      <c r="G270" s="31" t="s">
        <v>204</v>
      </c>
      <c r="H270" s="31" t="s">
        <v>204</v>
      </c>
      <c r="I270" s="31" t="s">
        <v>204</v>
      </c>
      <c r="J270" s="31" t="s">
        <v>204</v>
      </c>
      <c r="K270" s="31" t="s">
        <v>204</v>
      </c>
      <c r="L270" s="31" t="s">
        <v>204</v>
      </c>
      <c r="M270" s="31" t="s">
        <v>204</v>
      </c>
      <c r="N270" s="31" t="s">
        <v>204</v>
      </c>
    </row>
    <row r="271" spans="1:14" x14ac:dyDescent="0.25">
      <c r="A271" s="28" t="str">
        <f>A269</f>
        <v>Villavicencio</v>
      </c>
      <c r="B271" s="28" t="str">
        <f>B269</f>
        <v>Penal</v>
      </c>
      <c r="C271" s="40" t="s">
        <v>438</v>
      </c>
      <c r="D271" s="14">
        <v>6</v>
      </c>
      <c r="E271" s="14">
        <v>329</v>
      </c>
      <c r="F271" s="14">
        <v>54.833333333333336</v>
      </c>
      <c r="G271" s="14">
        <v>277</v>
      </c>
      <c r="H271" s="14">
        <v>46.166666666666664</v>
      </c>
      <c r="I271" s="15">
        <v>534</v>
      </c>
      <c r="J271" s="16">
        <v>29.000000000000011</v>
      </c>
      <c r="K271" s="16">
        <v>25.833333333333336</v>
      </c>
      <c r="L271" s="16">
        <v>23.666666666666671</v>
      </c>
      <c r="M271" s="16">
        <v>22.5</v>
      </c>
      <c r="N271" s="17">
        <f t="shared" si="50"/>
        <v>0.84194528875379937</v>
      </c>
    </row>
    <row r="272" spans="1:14" x14ac:dyDescent="0.25">
      <c r="A272" s="28" t="str">
        <f t="shared" si="56"/>
        <v>Villavicencio</v>
      </c>
      <c r="B272" s="28" t="str">
        <f t="shared" si="57"/>
        <v>Penal</v>
      </c>
      <c r="C272" s="40" t="s">
        <v>439</v>
      </c>
      <c r="D272" s="14">
        <v>6</v>
      </c>
      <c r="E272" s="14">
        <v>181</v>
      </c>
      <c r="F272" s="14">
        <v>30.166666666666668</v>
      </c>
      <c r="G272" s="14">
        <v>169</v>
      </c>
      <c r="H272" s="14">
        <v>28.166666666666668</v>
      </c>
      <c r="I272" s="15">
        <v>112</v>
      </c>
      <c r="J272" s="16">
        <v>6.666666666666667</v>
      </c>
      <c r="K272" s="16">
        <v>23.500000000000004</v>
      </c>
      <c r="L272" s="16">
        <v>8.6666666666666679</v>
      </c>
      <c r="M272" s="16">
        <v>19.5</v>
      </c>
      <c r="N272" s="17">
        <f t="shared" si="50"/>
        <v>0.93370165745856348</v>
      </c>
    </row>
    <row r="273" spans="1:14" x14ac:dyDescent="0.25">
      <c r="A273" s="28" t="str">
        <f t="shared" si="56"/>
        <v>Villavicencio</v>
      </c>
      <c r="B273" s="28" t="str">
        <f t="shared" si="57"/>
        <v>Penal</v>
      </c>
      <c r="C273" s="40" t="s">
        <v>440</v>
      </c>
      <c r="D273" s="14">
        <v>3</v>
      </c>
      <c r="E273" s="14">
        <v>71</v>
      </c>
      <c r="F273" s="14">
        <v>23.666666666666668</v>
      </c>
      <c r="G273" s="14">
        <v>30</v>
      </c>
      <c r="H273" s="14">
        <v>10</v>
      </c>
      <c r="I273" s="15">
        <v>264</v>
      </c>
      <c r="J273" s="16">
        <v>23.666666666666664</v>
      </c>
      <c r="K273" s="16"/>
      <c r="L273" s="16">
        <v>10</v>
      </c>
      <c r="M273" s="16"/>
      <c r="N273" s="17">
        <f t="shared" si="50"/>
        <v>0.42253521126760563</v>
      </c>
    </row>
    <row r="274" spans="1:14" x14ac:dyDescent="0.25">
      <c r="A274" s="50" t="s">
        <v>1593</v>
      </c>
      <c r="B274" s="50"/>
      <c r="C274" s="56"/>
      <c r="D274" s="51"/>
      <c r="E274" s="51"/>
      <c r="F274" s="51">
        <v>43</v>
      </c>
      <c r="G274" s="51"/>
      <c r="H274" s="51">
        <v>35</v>
      </c>
      <c r="I274" s="52"/>
      <c r="J274" s="53">
        <v>24</v>
      </c>
      <c r="K274" s="53">
        <v>24</v>
      </c>
      <c r="L274" s="53">
        <v>17</v>
      </c>
      <c r="M274" s="53">
        <v>23</v>
      </c>
      <c r="N274" s="54"/>
    </row>
    <row r="275" spans="1:14" x14ac:dyDescent="0.25">
      <c r="A275" s="18" t="s">
        <v>190</v>
      </c>
      <c r="B275" s="22"/>
      <c r="C275" s="57"/>
      <c r="D275" s="19"/>
      <c r="E275" s="19">
        <v>1230</v>
      </c>
      <c r="F275" s="19">
        <v>216.83333333333331</v>
      </c>
      <c r="G275" s="19">
        <v>1013</v>
      </c>
      <c r="H275" s="19">
        <v>173.83333333333331</v>
      </c>
      <c r="I275" s="20">
        <v>2047</v>
      </c>
      <c r="J275" s="21">
        <v>119.00000000000003</v>
      </c>
      <c r="K275" s="21">
        <v>97.833333333333343</v>
      </c>
      <c r="L275" s="21">
        <v>83.833333333333343</v>
      </c>
      <c r="M275" s="21">
        <v>90</v>
      </c>
      <c r="N275" s="23">
        <f t="shared" si="50"/>
        <v>0.82357723577235775</v>
      </c>
    </row>
    <row r="276" spans="1:14" x14ac:dyDescent="0.25">
      <c r="A276" s="13" t="s">
        <v>441</v>
      </c>
      <c r="B276" s="13" t="s">
        <v>12</v>
      </c>
      <c r="C276" s="40" t="s">
        <v>442</v>
      </c>
      <c r="D276" s="14">
        <v>3</v>
      </c>
      <c r="E276" s="14">
        <v>39</v>
      </c>
      <c r="F276" s="14">
        <v>13</v>
      </c>
      <c r="G276" s="14">
        <v>27</v>
      </c>
      <c r="H276" s="14">
        <v>9</v>
      </c>
      <c r="I276" s="15">
        <v>148</v>
      </c>
      <c r="J276" s="16">
        <v>7</v>
      </c>
      <c r="K276" s="16">
        <v>6</v>
      </c>
      <c r="L276" s="16">
        <v>5.9999999999999991</v>
      </c>
      <c r="M276" s="16">
        <v>3</v>
      </c>
      <c r="N276" s="17">
        <f t="shared" si="50"/>
        <v>0.69230769230769229</v>
      </c>
    </row>
    <row r="277" spans="1:14" x14ac:dyDescent="0.25">
      <c r="A277" s="28" t="str">
        <f t="shared" ref="A277:B278" si="58">A276</f>
        <v>Yopal</v>
      </c>
      <c r="B277" s="28" t="str">
        <f t="shared" si="58"/>
        <v>Penal</v>
      </c>
      <c r="C277" s="40" t="s">
        <v>443</v>
      </c>
      <c r="D277" s="14">
        <v>3</v>
      </c>
      <c r="E277" s="14">
        <v>48</v>
      </c>
      <c r="F277" s="14">
        <v>16</v>
      </c>
      <c r="G277" s="14">
        <v>37</v>
      </c>
      <c r="H277" s="14">
        <v>12.333333333333334</v>
      </c>
      <c r="I277" s="15">
        <v>142</v>
      </c>
      <c r="J277" s="16">
        <v>7.3333333333333321</v>
      </c>
      <c r="K277" s="16">
        <v>8.6666666666666661</v>
      </c>
      <c r="L277" s="16">
        <v>5.9999999999999982</v>
      </c>
      <c r="M277" s="16">
        <v>6.3333333333333339</v>
      </c>
      <c r="N277" s="17">
        <f t="shared" si="50"/>
        <v>0.77083333333333337</v>
      </c>
    </row>
    <row r="278" spans="1:14" x14ac:dyDescent="0.25">
      <c r="A278" s="28" t="str">
        <f t="shared" si="58"/>
        <v>Yopal</v>
      </c>
      <c r="B278" s="28" t="str">
        <f t="shared" si="58"/>
        <v>Penal</v>
      </c>
      <c r="C278" s="40" t="s">
        <v>444</v>
      </c>
      <c r="D278" s="14">
        <v>3</v>
      </c>
      <c r="E278" s="14">
        <v>51</v>
      </c>
      <c r="F278" s="14">
        <v>17</v>
      </c>
      <c r="G278" s="14">
        <v>53</v>
      </c>
      <c r="H278" s="14">
        <v>17.666666666666668</v>
      </c>
      <c r="I278" s="15">
        <v>159</v>
      </c>
      <c r="J278" s="16">
        <v>9.3333333333333339</v>
      </c>
      <c r="K278" s="16">
        <v>7.666666666666667</v>
      </c>
      <c r="L278" s="16">
        <v>8.6666666666666661</v>
      </c>
      <c r="M278" s="16">
        <v>9</v>
      </c>
      <c r="N278" s="17">
        <f t="shared" si="50"/>
        <v>1.0392156862745099</v>
      </c>
    </row>
    <row r="279" spans="1:14" x14ac:dyDescent="0.25">
      <c r="A279" s="50" t="s">
        <v>1593</v>
      </c>
      <c r="B279" s="50"/>
      <c r="C279" s="56"/>
      <c r="D279" s="51"/>
      <c r="E279" s="51"/>
      <c r="F279" s="51">
        <v>15</v>
      </c>
      <c r="G279" s="51"/>
      <c r="H279" s="51">
        <v>13</v>
      </c>
      <c r="I279" s="52"/>
      <c r="J279" s="53">
        <v>8</v>
      </c>
      <c r="K279" s="53">
        <v>7</v>
      </c>
      <c r="L279" s="53">
        <v>7</v>
      </c>
      <c r="M279" s="53">
        <v>6</v>
      </c>
      <c r="N279" s="54"/>
    </row>
    <row r="280" spans="1:14" x14ac:dyDescent="0.25">
      <c r="A280" s="18" t="s">
        <v>445</v>
      </c>
      <c r="B280" s="18"/>
      <c r="C280" s="57"/>
      <c r="D280" s="19"/>
      <c r="E280" s="19">
        <v>138</v>
      </c>
      <c r="F280" s="19">
        <v>46</v>
      </c>
      <c r="G280" s="19">
        <v>117</v>
      </c>
      <c r="H280" s="19">
        <v>39</v>
      </c>
      <c r="I280" s="20">
        <v>449</v>
      </c>
      <c r="J280" s="21">
        <v>23.666666666666664</v>
      </c>
      <c r="K280" s="21">
        <v>22.333333333333332</v>
      </c>
      <c r="L280" s="21">
        <v>20.666666666666664</v>
      </c>
      <c r="M280" s="21">
        <v>18.333333333333336</v>
      </c>
      <c r="N280" s="23">
        <f t="shared" si="50"/>
        <v>0.84782608695652173</v>
      </c>
    </row>
    <row r="281" spans="1:14" x14ac:dyDescent="0.25">
      <c r="A281" s="24" t="s">
        <v>191</v>
      </c>
      <c r="B281" s="24"/>
      <c r="C281" s="59"/>
      <c r="D281" s="25"/>
      <c r="E281" s="25">
        <v>31521</v>
      </c>
      <c r="F281" s="25">
        <v>5545.5392084863333</v>
      </c>
      <c r="G281" s="25">
        <v>25633</v>
      </c>
      <c r="H281" s="25">
        <v>4478.1986632106964</v>
      </c>
      <c r="I281" s="26">
        <v>43878</v>
      </c>
      <c r="J281" s="25">
        <v>2981.305687954497</v>
      </c>
      <c r="K281" s="25">
        <v>2564.233520531835</v>
      </c>
      <c r="L281" s="25">
        <v>2243.6821177430584</v>
      </c>
      <c r="M281" s="25">
        <v>2234.5165454676358</v>
      </c>
      <c r="N281" s="27">
        <f t="shared" si="50"/>
        <v>0.81320389581548813</v>
      </c>
    </row>
    <row r="282" spans="1:14" x14ac:dyDescent="0.25">
      <c r="A282" s="24" t="s">
        <v>1595</v>
      </c>
      <c r="B282" s="24"/>
      <c r="C282" s="59"/>
      <c r="D282" s="25"/>
      <c r="E282" s="25"/>
      <c r="F282" s="25"/>
      <c r="G282" s="25"/>
      <c r="H282" s="25"/>
      <c r="I282" s="26"/>
      <c r="J282" s="25">
        <f>+AVERAGE(J279,J274,J266,J262,J253,J247,J242,J231,J221,J217,J213,J208,J201,J196,J183,J180,J175,J166,J162,J153,J137,J122,J117,J100,J93,J85,J82,J65,J52,J47,J40,J37,J32)</f>
        <v>16.666666666666668</v>
      </c>
      <c r="K282" s="25">
        <f t="shared" ref="K282:M282" si="59">+AVERAGE(K279,K274,K266,K262,K253,K247,K242,K231,K221,K217,K213,K208,K201,K196,K183,K180,K175,K166,K162,K153,K137,K122,K117,K100,K93,K85,K82,K65,K52,K47,K40,K37,K32)</f>
        <v>14.75</v>
      </c>
      <c r="L282" s="25">
        <f t="shared" si="59"/>
        <v>12.303030303030303</v>
      </c>
      <c r="M282" s="25">
        <f t="shared" si="59"/>
        <v>12.575757575757576</v>
      </c>
    </row>
  </sheetData>
  <mergeCells count="5">
    <mergeCell ref="A13:N13"/>
    <mergeCell ref="L14:M14"/>
    <mergeCell ref="J14:K14"/>
    <mergeCell ref="D3:H3"/>
    <mergeCell ref="D2:H2"/>
  </mergeCells>
  <pageMargins left="0.70866141732283472" right="0.70866141732283472" top="0.74803149606299213" bottom="0.74803149606299213" header="0.31496062992125984" footer="0.31496062992125984"/>
  <pageSetup paperSize="123" scale="62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showGridLines="0" tabSelected="1" workbookViewId="0">
      <pane ySplit="14" topLeftCell="A15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2" max="2" width="19.140625" style="55" customWidth="1"/>
    <col min="3" max="3" width="45.7109375" style="55" customWidth="1"/>
    <col min="4" max="4" width="10.85546875" customWidth="1"/>
    <col min="5" max="5" width="11" customWidth="1"/>
    <col min="6" max="6" width="11.140625" customWidth="1"/>
    <col min="7" max="7" width="10.7109375" customWidth="1"/>
    <col min="8" max="8" width="11.28515625" customWidth="1"/>
    <col min="9" max="9" width="11" customWidth="1"/>
    <col min="10" max="10" width="9.7109375" customWidth="1"/>
    <col min="12" max="12" width="10" customWidth="1"/>
    <col min="13" max="13" width="13.140625" customWidth="1"/>
  </cols>
  <sheetData>
    <row r="1" spans="1:14" x14ac:dyDescent="0.25">
      <c r="A1" s="1"/>
      <c r="B1" s="2"/>
      <c r="C1" s="2"/>
      <c r="D1" s="4"/>
    </row>
    <row r="2" spans="1:14" ht="15" customHeight="1" x14ac:dyDescent="0.25">
      <c r="D2" s="180" t="s">
        <v>0</v>
      </c>
      <c r="E2" s="180"/>
      <c r="F2" s="180"/>
      <c r="G2" s="180"/>
      <c r="H2" s="180"/>
    </row>
    <row r="3" spans="1:14" x14ac:dyDescent="0.25">
      <c r="D3" s="179" t="s">
        <v>1</v>
      </c>
      <c r="E3" s="179"/>
      <c r="F3" s="179"/>
      <c r="G3" s="179"/>
      <c r="H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456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51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37.5" customHeight="1" x14ac:dyDescent="0.25">
      <c r="A13" s="131"/>
      <c r="B13" s="132"/>
      <c r="C13" s="132"/>
      <c r="D13" s="131"/>
      <c r="E13" s="131"/>
      <c r="F13" s="131"/>
      <c r="G13" s="131"/>
      <c r="H13" s="131"/>
      <c r="I13" s="131"/>
      <c r="J13" s="175" t="s">
        <v>197</v>
      </c>
      <c r="K13" s="176"/>
      <c r="L13" s="175" t="s">
        <v>202</v>
      </c>
      <c r="M13" s="176"/>
      <c r="N13" s="131"/>
    </row>
    <row r="14" spans="1:14" ht="52.5" customHeight="1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213</v>
      </c>
      <c r="F14" s="134" t="s">
        <v>197</v>
      </c>
      <c r="G14" s="134" t="s">
        <v>214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73" t="s">
        <v>193</v>
      </c>
      <c r="N14" s="137" t="s">
        <v>194</v>
      </c>
    </row>
    <row r="15" spans="1:14" ht="30" x14ac:dyDescent="0.25">
      <c r="A15" s="13" t="s">
        <v>11</v>
      </c>
      <c r="B15" s="61" t="s">
        <v>457</v>
      </c>
      <c r="C15" s="40" t="s">
        <v>458</v>
      </c>
      <c r="D15" s="14">
        <v>6</v>
      </c>
      <c r="E15" s="14">
        <v>215</v>
      </c>
      <c r="F15" s="14">
        <v>35.833333333333336</v>
      </c>
      <c r="G15" s="14">
        <v>189</v>
      </c>
      <c r="H15" s="14">
        <v>31.5</v>
      </c>
      <c r="I15" s="15">
        <v>168</v>
      </c>
      <c r="J15" s="16">
        <v>14.83333333333333</v>
      </c>
      <c r="K15" s="16">
        <v>21</v>
      </c>
      <c r="L15" s="16">
        <v>13.000000000000002</v>
      </c>
      <c r="M15" s="16">
        <v>18.5</v>
      </c>
      <c r="N15" s="17">
        <f>+G15/E15</f>
        <v>0.87906976744186049</v>
      </c>
    </row>
    <row r="16" spans="1:14" x14ac:dyDescent="0.25">
      <c r="A16" s="50" t="s">
        <v>1593</v>
      </c>
      <c r="B16" s="56"/>
      <c r="C16" s="56"/>
      <c r="D16" s="51"/>
      <c r="E16" s="51"/>
      <c r="F16" s="51">
        <v>36</v>
      </c>
      <c r="G16" s="51"/>
      <c r="H16" s="51">
        <v>32</v>
      </c>
      <c r="I16" s="52"/>
      <c r="J16" s="53">
        <v>15</v>
      </c>
      <c r="K16" s="53">
        <v>21</v>
      </c>
      <c r="L16" s="53">
        <v>13</v>
      </c>
      <c r="M16" s="53">
        <v>19</v>
      </c>
      <c r="N16" s="54"/>
    </row>
    <row r="17" spans="1:14" x14ac:dyDescent="0.25">
      <c r="A17" s="18" t="s">
        <v>19</v>
      </c>
      <c r="B17" s="57"/>
      <c r="C17" s="57"/>
      <c r="D17" s="19"/>
      <c r="E17" s="19">
        <v>215</v>
      </c>
      <c r="F17" s="19">
        <v>35.833333333333336</v>
      </c>
      <c r="G17" s="19">
        <v>189</v>
      </c>
      <c r="H17" s="19">
        <v>31.5</v>
      </c>
      <c r="I17" s="20">
        <v>168</v>
      </c>
      <c r="J17" s="21">
        <v>14.83333333333333</v>
      </c>
      <c r="K17" s="21">
        <v>21</v>
      </c>
      <c r="L17" s="21">
        <v>13.000000000000002</v>
      </c>
      <c r="M17" s="21">
        <v>18.5</v>
      </c>
      <c r="N17" s="23">
        <f t="shared" ref="N17:N85" si="0">+G17/E17</f>
        <v>0.87906976744186049</v>
      </c>
    </row>
    <row r="18" spans="1:14" ht="30" x14ac:dyDescent="0.25">
      <c r="A18" s="13" t="s">
        <v>20</v>
      </c>
      <c r="B18" s="61" t="s">
        <v>457</v>
      </c>
      <c r="C18" s="40" t="s">
        <v>459</v>
      </c>
      <c r="D18" s="14">
        <v>6</v>
      </c>
      <c r="E18" s="14">
        <v>194</v>
      </c>
      <c r="F18" s="14">
        <v>32.333333333333336</v>
      </c>
      <c r="G18" s="14">
        <v>176</v>
      </c>
      <c r="H18" s="14">
        <v>29.333333333333332</v>
      </c>
      <c r="I18" s="15">
        <v>360</v>
      </c>
      <c r="J18" s="16">
        <v>18.000000000000007</v>
      </c>
      <c r="K18" s="16">
        <v>14.333333333333334</v>
      </c>
      <c r="L18" s="16">
        <v>18.166666666666668</v>
      </c>
      <c r="M18" s="16">
        <v>11.166666666666664</v>
      </c>
      <c r="N18" s="17">
        <f t="shared" si="0"/>
        <v>0.90721649484536082</v>
      </c>
    </row>
    <row r="19" spans="1:14" ht="30" x14ac:dyDescent="0.25">
      <c r="A19" s="28" t="str">
        <f t="shared" ref="A19:A22" si="1">A18</f>
        <v>Armenia</v>
      </c>
      <c r="B19" s="40" t="str">
        <f t="shared" ref="B19:B22" si="2">B18</f>
        <v>Penal con Función de Conocimiento</v>
      </c>
      <c r="C19" s="40" t="s">
        <v>460</v>
      </c>
      <c r="D19" s="14">
        <v>6</v>
      </c>
      <c r="E19" s="14">
        <v>211</v>
      </c>
      <c r="F19" s="14">
        <v>35.166666666666664</v>
      </c>
      <c r="G19" s="14">
        <v>397</v>
      </c>
      <c r="H19" s="14">
        <v>66.166666666666671</v>
      </c>
      <c r="I19" s="15">
        <v>418</v>
      </c>
      <c r="J19" s="16">
        <v>22.166666666666668</v>
      </c>
      <c r="K19" s="16">
        <v>13</v>
      </c>
      <c r="L19" s="16">
        <v>55.833333333333329</v>
      </c>
      <c r="M19" s="16">
        <v>10.333333333333334</v>
      </c>
      <c r="N19" s="17">
        <f t="shared" si="0"/>
        <v>1.8815165876777251</v>
      </c>
    </row>
    <row r="20" spans="1:14" ht="30" x14ac:dyDescent="0.25">
      <c r="A20" s="28" t="str">
        <f t="shared" si="1"/>
        <v>Armenia</v>
      </c>
      <c r="B20" s="40" t="str">
        <f t="shared" si="2"/>
        <v>Penal con Función de Conocimiento</v>
      </c>
      <c r="C20" s="40" t="s">
        <v>461</v>
      </c>
      <c r="D20" s="14">
        <v>6</v>
      </c>
      <c r="E20" s="14">
        <v>213</v>
      </c>
      <c r="F20" s="14">
        <v>35.5</v>
      </c>
      <c r="G20" s="14">
        <v>209</v>
      </c>
      <c r="H20" s="14">
        <v>34.833333333333336</v>
      </c>
      <c r="I20" s="15">
        <v>283</v>
      </c>
      <c r="J20" s="16">
        <v>20.5</v>
      </c>
      <c r="K20" s="16">
        <v>15.000000000000002</v>
      </c>
      <c r="L20" s="16">
        <v>22.000000000000004</v>
      </c>
      <c r="M20" s="16">
        <v>12.833333333333334</v>
      </c>
      <c r="N20" s="17">
        <f t="shared" si="0"/>
        <v>0.98122065727699526</v>
      </c>
    </row>
    <row r="21" spans="1:14" ht="30" x14ac:dyDescent="0.25">
      <c r="A21" s="28" t="str">
        <f t="shared" si="1"/>
        <v>Armenia</v>
      </c>
      <c r="B21" s="40" t="str">
        <f t="shared" si="2"/>
        <v>Penal con Función de Conocimiento</v>
      </c>
      <c r="C21" s="40" t="s">
        <v>462</v>
      </c>
      <c r="D21" s="14">
        <v>6</v>
      </c>
      <c r="E21" s="14">
        <v>210</v>
      </c>
      <c r="F21" s="14">
        <v>35</v>
      </c>
      <c r="G21" s="14">
        <v>201</v>
      </c>
      <c r="H21" s="14">
        <v>33.5</v>
      </c>
      <c r="I21" s="15">
        <v>190</v>
      </c>
      <c r="J21" s="16">
        <v>19.833333333333336</v>
      </c>
      <c r="K21" s="16">
        <v>15.166666666666668</v>
      </c>
      <c r="L21" s="16">
        <v>19.666666666666671</v>
      </c>
      <c r="M21" s="16">
        <v>13.833333333333336</v>
      </c>
      <c r="N21" s="17">
        <f t="shared" si="0"/>
        <v>0.95714285714285718</v>
      </c>
    </row>
    <row r="22" spans="1:14" ht="30" x14ac:dyDescent="0.25">
      <c r="A22" s="28" t="str">
        <f t="shared" si="1"/>
        <v>Armenia</v>
      </c>
      <c r="B22" s="40" t="str">
        <f t="shared" si="2"/>
        <v>Penal con Función de Conocimiento</v>
      </c>
      <c r="C22" s="40" t="s">
        <v>463</v>
      </c>
      <c r="D22" s="14">
        <v>6</v>
      </c>
      <c r="E22" s="14">
        <v>201</v>
      </c>
      <c r="F22" s="14">
        <v>33.5</v>
      </c>
      <c r="G22" s="14">
        <v>198</v>
      </c>
      <c r="H22" s="14">
        <v>33</v>
      </c>
      <c r="I22" s="15">
        <v>265</v>
      </c>
      <c r="J22" s="16">
        <v>20.499999999999996</v>
      </c>
      <c r="K22" s="16">
        <v>13</v>
      </c>
      <c r="L22" s="16">
        <v>22.833333333333336</v>
      </c>
      <c r="M22" s="16">
        <v>10.166666666666666</v>
      </c>
      <c r="N22" s="17">
        <f t="shared" si="0"/>
        <v>0.9850746268656716</v>
      </c>
    </row>
    <row r="23" spans="1:14" x14ac:dyDescent="0.25">
      <c r="A23" s="50" t="s">
        <v>1593</v>
      </c>
      <c r="B23" s="56"/>
      <c r="C23" s="56"/>
      <c r="D23" s="51"/>
      <c r="E23" s="51"/>
      <c r="F23" s="51">
        <v>34</v>
      </c>
      <c r="G23" s="51"/>
      <c r="H23" s="51">
        <v>39</v>
      </c>
      <c r="I23" s="52"/>
      <c r="J23" s="53">
        <v>20</v>
      </c>
      <c r="K23" s="53">
        <v>14</v>
      </c>
      <c r="L23" s="53">
        <v>28</v>
      </c>
      <c r="M23" s="53">
        <v>12</v>
      </c>
      <c r="N23" s="54"/>
    </row>
    <row r="24" spans="1:14" x14ac:dyDescent="0.25">
      <c r="A24" s="18" t="s">
        <v>23</v>
      </c>
      <c r="B24" s="57"/>
      <c r="C24" s="57"/>
      <c r="D24" s="19"/>
      <c r="E24" s="19">
        <v>1029</v>
      </c>
      <c r="F24" s="19">
        <v>171.5</v>
      </c>
      <c r="G24" s="19">
        <v>1181</v>
      </c>
      <c r="H24" s="19">
        <v>196.83333333333334</v>
      </c>
      <c r="I24" s="20">
        <v>1516</v>
      </c>
      <c r="J24" s="21">
        <v>101</v>
      </c>
      <c r="K24" s="21">
        <v>70.5</v>
      </c>
      <c r="L24" s="21">
        <v>138.5</v>
      </c>
      <c r="M24" s="21">
        <v>58.333333333333336</v>
      </c>
      <c r="N24" s="23">
        <f t="shared" si="0"/>
        <v>1.1477162293488825</v>
      </c>
    </row>
    <row r="25" spans="1:14" ht="30" x14ac:dyDescent="0.25">
      <c r="A25" s="13" t="s">
        <v>24</v>
      </c>
      <c r="B25" s="61" t="s">
        <v>457</v>
      </c>
      <c r="C25" s="40" t="s">
        <v>464</v>
      </c>
      <c r="D25" s="14">
        <v>3</v>
      </c>
      <c r="E25" s="14">
        <v>31</v>
      </c>
      <c r="F25" s="14">
        <v>10.333333333333334</v>
      </c>
      <c r="G25" s="14">
        <v>37</v>
      </c>
      <c r="H25" s="14">
        <v>12.333333333333334</v>
      </c>
      <c r="I25" s="15">
        <v>827</v>
      </c>
      <c r="J25" s="16">
        <v>10.000000000000002</v>
      </c>
      <c r="K25" s="16">
        <v>0.33333333333333331</v>
      </c>
      <c r="L25" s="16">
        <v>11.666666666666666</v>
      </c>
      <c r="M25" s="16">
        <v>0.66666666666666663</v>
      </c>
      <c r="N25" s="17">
        <f t="shared" si="0"/>
        <v>1.1935483870967742</v>
      </c>
    </row>
    <row r="26" spans="1:14" ht="30" x14ac:dyDescent="0.25">
      <c r="A26" s="28" t="str">
        <f t="shared" ref="A26:A29" si="3">A25</f>
        <v>Barranquilla</v>
      </c>
      <c r="B26" s="40" t="str">
        <f t="shared" ref="B26:B29" si="4">B25</f>
        <v>Penal con Función de Conocimiento</v>
      </c>
      <c r="C26" s="40" t="s">
        <v>465</v>
      </c>
      <c r="D26" s="14">
        <v>5</v>
      </c>
      <c r="E26" s="14">
        <v>223</v>
      </c>
      <c r="F26" s="14">
        <v>44.6</v>
      </c>
      <c r="G26" s="14">
        <v>164</v>
      </c>
      <c r="H26" s="14">
        <v>32.799999999999997</v>
      </c>
      <c r="I26" s="15">
        <v>670</v>
      </c>
      <c r="J26" s="16">
        <v>32.999999999999993</v>
      </c>
      <c r="K26" s="16">
        <v>11.6</v>
      </c>
      <c r="L26" s="16">
        <v>22.2</v>
      </c>
      <c r="M26" s="16">
        <v>10.6</v>
      </c>
      <c r="N26" s="17">
        <f t="shared" si="0"/>
        <v>0.73542600896860988</v>
      </c>
    </row>
    <row r="27" spans="1:14" ht="30" x14ac:dyDescent="0.25">
      <c r="A27" s="28" t="str">
        <f t="shared" si="3"/>
        <v>Barranquilla</v>
      </c>
      <c r="B27" s="40" t="str">
        <f t="shared" si="4"/>
        <v>Penal con Función de Conocimiento</v>
      </c>
      <c r="C27" s="40" t="s">
        <v>466</v>
      </c>
      <c r="D27" s="14">
        <v>3</v>
      </c>
      <c r="E27" s="14">
        <v>124</v>
      </c>
      <c r="F27" s="14">
        <v>41.333333333333336</v>
      </c>
      <c r="G27" s="14">
        <v>48</v>
      </c>
      <c r="H27" s="14">
        <v>16</v>
      </c>
      <c r="I27" s="15">
        <v>505</v>
      </c>
      <c r="J27" s="16">
        <v>30</v>
      </c>
      <c r="K27" s="16">
        <v>11.333333333333336</v>
      </c>
      <c r="L27" s="16">
        <v>3.6666666666666674</v>
      </c>
      <c r="M27" s="16">
        <v>12.333333333333334</v>
      </c>
      <c r="N27" s="17">
        <f t="shared" si="0"/>
        <v>0.38709677419354838</v>
      </c>
    </row>
    <row r="28" spans="1:14" ht="30" x14ac:dyDescent="0.25">
      <c r="A28" s="28" t="str">
        <f t="shared" si="3"/>
        <v>Barranquilla</v>
      </c>
      <c r="B28" s="40" t="str">
        <f t="shared" si="4"/>
        <v>Penal con Función de Conocimiento</v>
      </c>
      <c r="C28" s="40" t="s">
        <v>467</v>
      </c>
      <c r="D28" s="14">
        <v>6</v>
      </c>
      <c r="E28" s="14">
        <v>129</v>
      </c>
      <c r="F28" s="14">
        <v>21.5</v>
      </c>
      <c r="G28" s="14">
        <v>158</v>
      </c>
      <c r="H28" s="14">
        <v>26.333333333333332</v>
      </c>
      <c r="I28" s="15">
        <v>1625</v>
      </c>
      <c r="J28" s="16">
        <v>5.833333333333333</v>
      </c>
      <c r="K28" s="16">
        <v>15.666666666666666</v>
      </c>
      <c r="L28" s="16">
        <v>13.666666666666664</v>
      </c>
      <c r="M28" s="16">
        <v>12.666666666666664</v>
      </c>
      <c r="N28" s="17">
        <f t="shared" si="0"/>
        <v>1.2248062015503876</v>
      </c>
    </row>
    <row r="29" spans="1:14" ht="30" x14ac:dyDescent="0.25">
      <c r="A29" s="28" t="str">
        <f t="shared" si="3"/>
        <v>Barranquilla</v>
      </c>
      <c r="B29" s="40" t="str">
        <f t="shared" si="4"/>
        <v>Penal con Función de Conocimiento</v>
      </c>
      <c r="C29" s="40" t="s">
        <v>468</v>
      </c>
      <c r="D29" s="14">
        <v>6</v>
      </c>
      <c r="E29" s="14">
        <v>209</v>
      </c>
      <c r="F29" s="14">
        <v>34.833333333333336</v>
      </c>
      <c r="G29" s="14">
        <v>121</v>
      </c>
      <c r="H29" s="14">
        <v>20.166666666666668</v>
      </c>
      <c r="I29" s="15">
        <v>716</v>
      </c>
      <c r="J29" s="16">
        <v>20.333333333333336</v>
      </c>
      <c r="K29" s="16">
        <v>14.5</v>
      </c>
      <c r="L29" s="16">
        <v>8.1666666666666661</v>
      </c>
      <c r="M29" s="16">
        <v>12</v>
      </c>
      <c r="N29" s="17">
        <f t="shared" si="0"/>
        <v>0.57894736842105265</v>
      </c>
    </row>
    <row r="30" spans="1:14" x14ac:dyDescent="0.25">
      <c r="A30" s="50" t="s">
        <v>1593</v>
      </c>
      <c r="B30" s="56"/>
      <c r="C30" s="56"/>
      <c r="D30" s="51"/>
      <c r="E30" s="51"/>
      <c r="F30" s="51">
        <v>31</v>
      </c>
      <c r="G30" s="51"/>
      <c r="H30" s="51">
        <v>22</v>
      </c>
      <c r="I30" s="52"/>
      <c r="J30" s="53">
        <v>20</v>
      </c>
      <c r="K30" s="53">
        <v>11</v>
      </c>
      <c r="L30" s="53">
        <v>12</v>
      </c>
      <c r="M30" s="53">
        <v>10</v>
      </c>
      <c r="N30" s="54"/>
    </row>
    <row r="31" spans="1:14" x14ac:dyDescent="0.25">
      <c r="A31" s="18" t="s">
        <v>27</v>
      </c>
      <c r="B31" s="57"/>
      <c r="C31" s="57"/>
      <c r="D31" s="19"/>
      <c r="E31" s="19">
        <v>716</v>
      </c>
      <c r="F31" s="19">
        <v>152.60000000000002</v>
      </c>
      <c r="G31" s="19">
        <v>528</v>
      </c>
      <c r="H31" s="19">
        <v>107.63333333333334</v>
      </c>
      <c r="I31" s="20">
        <v>4343</v>
      </c>
      <c r="J31" s="21">
        <v>99.166666666666657</v>
      </c>
      <c r="K31" s="21">
        <v>53.433333333333337</v>
      </c>
      <c r="L31" s="21">
        <v>59.36666666666666</v>
      </c>
      <c r="M31" s="21">
        <v>48.266666666666666</v>
      </c>
      <c r="N31" s="23">
        <f t="shared" si="0"/>
        <v>0.73743016759776536</v>
      </c>
    </row>
    <row r="32" spans="1:14" ht="30" x14ac:dyDescent="0.25">
      <c r="A32" s="13" t="s">
        <v>28</v>
      </c>
      <c r="B32" s="61" t="s">
        <v>457</v>
      </c>
      <c r="C32" s="40" t="s">
        <v>469</v>
      </c>
      <c r="D32" s="14">
        <v>3</v>
      </c>
      <c r="E32" s="14">
        <v>116</v>
      </c>
      <c r="F32" s="14">
        <v>38.666666666666664</v>
      </c>
      <c r="G32" s="14">
        <v>70</v>
      </c>
      <c r="H32" s="14">
        <v>23.333333333333332</v>
      </c>
      <c r="I32" s="15">
        <v>139</v>
      </c>
      <c r="J32" s="16">
        <v>20.333333333333332</v>
      </c>
      <c r="K32" s="16">
        <v>18.333333333333332</v>
      </c>
      <c r="L32" s="16">
        <v>10.000000000000002</v>
      </c>
      <c r="M32" s="16">
        <v>13.333333333333332</v>
      </c>
      <c r="N32" s="17">
        <f t="shared" si="0"/>
        <v>0.60344827586206895</v>
      </c>
    </row>
    <row r="33" spans="1:14" ht="30" x14ac:dyDescent="0.25">
      <c r="A33" s="13" t="s">
        <v>28</v>
      </c>
      <c r="B33" s="61" t="s">
        <v>457</v>
      </c>
      <c r="C33" s="40" t="s">
        <v>619</v>
      </c>
      <c r="D33" s="29" t="s">
        <v>204</v>
      </c>
      <c r="E33" s="29" t="s">
        <v>204</v>
      </c>
      <c r="F33" s="29" t="s">
        <v>204</v>
      </c>
      <c r="G33" s="29" t="s">
        <v>204</v>
      </c>
      <c r="H33" s="29" t="s">
        <v>204</v>
      </c>
      <c r="I33" s="29" t="s">
        <v>204</v>
      </c>
      <c r="J33" s="29" t="s">
        <v>204</v>
      </c>
      <c r="K33" s="29" t="s">
        <v>204</v>
      </c>
      <c r="L33" s="29" t="s">
        <v>204</v>
      </c>
      <c r="M33" s="29" t="s">
        <v>204</v>
      </c>
      <c r="N33" s="29" t="s">
        <v>204</v>
      </c>
    </row>
    <row r="34" spans="1:14" ht="30" x14ac:dyDescent="0.25">
      <c r="A34" s="28" t="str">
        <f>A32</f>
        <v>Bogotá</v>
      </c>
      <c r="B34" s="40" t="str">
        <f>B32</f>
        <v>Penal con Función de Conocimiento</v>
      </c>
      <c r="C34" s="40" t="s">
        <v>470</v>
      </c>
      <c r="D34" s="14">
        <v>6</v>
      </c>
      <c r="E34" s="14">
        <v>197</v>
      </c>
      <c r="F34" s="14">
        <v>32.833333333333336</v>
      </c>
      <c r="G34" s="14">
        <v>166</v>
      </c>
      <c r="H34" s="14">
        <v>27.666666666666668</v>
      </c>
      <c r="I34" s="15">
        <v>340</v>
      </c>
      <c r="J34" s="16">
        <v>16.166666666666664</v>
      </c>
      <c r="K34" s="16">
        <v>16.666666666666668</v>
      </c>
      <c r="L34" s="16">
        <v>12.833333333333332</v>
      </c>
      <c r="M34" s="16">
        <v>14.833333333333334</v>
      </c>
      <c r="N34" s="17">
        <f t="shared" si="0"/>
        <v>0.84263959390862941</v>
      </c>
    </row>
    <row r="35" spans="1:14" ht="30" x14ac:dyDescent="0.25">
      <c r="A35" s="28" t="str">
        <f t="shared" ref="A35:A67" si="5">A34</f>
        <v>Bogotá</v>
      </c>
      <c r="B35" s="40" t="str">
        <f t="shared" ref="B35:B67" si="6">B34</f>
        <v>Penal con Función de Conocimiento</v>
      </c>
      <c r="C35" s="40" t="s">
        <v>471</v>
      </c>
      <c r="D35" s="14">
        <v>6</v>
      </c>
      <c r="E35" s="14">
        <v>173</v>
      </c>
      <c r="F35" s="14">
        <v>28.833333333333332</v>
      </c>
      <c r="G35" s="14">
        <v>139</v>
      </c>
      <c r="H35" s="14">
        <v>23.166666666666668</v>
      </c>
      <c r="I35" s="15">
        <v>207</v>
      </c>
      <c r="J35" s="16">
        <v>11</v>
      </c>
      <c r="K35" s="16">
        <v>17.833333333333332</v>
      </c>
      <c r="L35" s="16">
        <v>10.166666666666666</v>
      </c>
      <c r="M35" s="16">
        <v>13.000000000000002</v>
      </c>
      <c r="N35" s="17">
        <f t="shared" si="0"/>
        <v>0.80346820809248554</v>
      </c>
    </row>
    <row r="36" spans="1:14" ht="30" x14ac:dyDescent="0.25">
      <c r="A36" s="28" t="str">
        <f t="shared" si="5"/>
        <v>Bogotá</v>
      </c>
      <c r="B36" s="40" t="str">
        <f t="shared" si="6"/>
        <v>Penal con Función de Conocimiento</v>
      </c>
      <c r="C36" s="40" t="s">
        <v>620</v>
      </c>
      <c r="D36" s="29" t="s">
        <v>204</v>
      </c>
      <c r="E36" s="29" t="s">
        <v>204</v>
      </c>
      <c r="F36" s="29" t="s">
        <v>204</v>
      </c>
      <c r="G36" s="29" t="s">
        <v>204</v>
      </c>
      <c r="H36" s="29" t="s">
        <v>204</v>
      </c>
      <c r="I36" s="29" t="s">
        <v>204</v>
      </c>
      <c r="J36" s="29" t="s">
        <v>204</v>
      </c>
      <c r="K36" s="29" t="s">
        <v>204</v>
      </c>
      <c r="L36" s="29" t="s">
        <v>204</v>
      </c>
      <c r="M36" s="29" t="s">
        <v>204</v>
      </c>
      <c r="N36" s="29" t="s">
        <v>204</v>
      </c>
    </row>
    <row r="37" spans="1:14" ht="30" x14ac:dyDescent="0.25">
      <c r="A37" s="28" t="str">
        <f>A35</f>
        <v>Bogotá</v>
      </c>
      <c r="B37" s="40" t="str">
        <f>B35</f>
        <v>Penal con Función de Conocimiento</v>
      </c>
      <c r="C37" s="40" t="s">
        <v>472</v>
      </c>
      <c r="D37" s="14">
        <v>3</v>
      </c>
      <c r="E37" s="14">
        <v>103</v>
      </c>
      <c r="F37" s="14">
        <v>34.333333333333336</v>
      </c>
      <c r="G37" s="14">
        <v>100</v>
      </c>
      <c r="H37" s="14">
        <v>33.333333333333336</v>
      </c>
      <c r="I37" s="15">
        <v>206</v>
      </c>
      <c r="J37" s="16">
        <v>15.666666666666668</v>
      </c>
      <c r="K37" s="16">
        <v>18.666666666666664</v>
      </c>
      <c r="L37" s="16">
        <v>15.000000000000004</v>
      </c>
      <c r="M37" s="16">
        <v>18.333333333333336</v>
      </c>
      <c r="N37" s="17">
        <f t="shared" si="0"/>
        <v>0.970873786407767</v>
      </c>
    </row>
    <row r="38" spans="1:14" ht="30" x14ac:dyDescent="0.25">
      <c r="A38" s="28" t="str">
        <f t="shared" si="5"/>
        <v>Bogotá</v>
      </c>
      <c r="B38" s="40" t="str">
        <f t="shared" si="6"/>
        <v>Penal con Función de Conocimiento</v>
      </c>
      <c r="C38" s="40" t="s">
        <v>473</v>
      </c>
      <c r="D38" s="14">
        <v>3</v>
      </c>
      <c r="E38" s="14">
        <v>111</v>
      </c>
      <c r="F38" s="14">
        <v>37</v>
      </c>
      <c r="G38" s="14">
        <v>78</v>
      </c>
      <c r="H38" s="14">
        <v>26</v>
      </c>
      <c r="I38" s="15">
        <v>78</v>
      </c>
      <c r="J38" s="16">
        <v>17.666666666666661</v>
      </c>
      <c r="K38" s="16">
        <v>19.333333333333336</v>
      </c>
      <c r="L38" s="16">
        <v>11.333333333333334</v>
      </c>
      <c r="M38" s="16">
        <v>14.666666666666668</v>
      </c>
      <c r="N38" s="17">
        <f t="shared" si="0"/>
        <v>0.70270270270270274</v>
      </c>
    </row>
    <row r="39" spans="1:14" ht="30" x14ac:dyDescent="0.25">
      <c r="A39" s="28" t="str">
        <f t="shared" si="5"/>
        <v>Bogotá</v>
      </c>
      <c r="B39" s="40" t="str">
        <f t="shared" si="6"/>
        <v>Penal con Función de Conocimiento</v>
      </c>
      <c r="C39" s="40" t="s">
        <v>474</v>
      </c>
      <c r="D39" s="14">
        <v>6</v>
      </c>
      <c r="E39" s="14">
        <v>228</v>
      </c>
      <c r="F39" s="14">
        <v>38</v>
      </c>
      <c r="G39" s="14">
        <v>204</v>
      </c>
      <c r="H39" s="14">
        <v>34</v>
      </c>
      <c r="I39" s="15">
        <v>181</v>
      </c>
      <c r="J39" s="16">
        <v>19.333333333333336</v>
      </c>
      <c r="K39" s="16">
        <v>18.666666666666668</v>
      </c>
      <c r="L39" s="16">
        <v>17</v>
      </c>
      <c r="M39" s="16">
        <v>17</v>
      </c>
      <c r="N39" s="17">
        <f t="shared" si="0"/>
        <v>0.89473684210526316</v>
      </c>
    </row>
    <row r="40" spans="1:14" ht="30" x14ac:dyDescent="0.25">
      <c r="A40" s="28" t="str">
        <f t="shared" si="5"/>
        <v>Bogotá</v>
      </c>
      <c r="B40" s="40" t="str">
        <f t="shared" si="6"/>
        <v>Penal con Función de Conocimiento</v>
      </c>
      <c r="C40" s="40" t="s">
        <v>475</v>
      </c>
      <c r="D40" s="14">
        <v>6</v>
      </c>
      <c r="E40" s="14">
        <v>215</v>
      </c>
      <c r="F40" s="14">
        <v>35.833333333333336</v>
      </c>
      <c r="G40" s="14">
        <v>159</v>
      </c>
      <c r="H40" s="14">
        <v>26.5</v>
      </c>
      <c r="I40" s="15">
        <v>188</v>
      </c>
      <c r="J40" s="16">
        <v>21</v>
      </c>
      <c r="K40" s="16">
        <v>14.833333333333334</v>
      </c>
      <c r="L40" s="16">
        <v>13.166666666666666</v>
      </c>
      <c r="M40" s="16">
        <v>13.333333333333334</v>
      </c>
      <c r="N40" s="17">
        <f t="shared" si="0"/>
        <v>0.73953488372093024</v>
      </c>
    </row>
    <row r="41" spans="1:14" ht="30" x14ac:dyDescent="0.25">
      <c r="A41" s="28" t="str">
        <f t="shared" si="5"/>
        <v>Bogotá</v>
      </c>
      <c r="B41" s="40" t="str">
        <f t="shared" si="6"/>
        <v>Penal con Función de Conocimiento</v>
      </c>
      <c r="C41" s="40" t="s">
        <v>476</v>
      </c>
      <c r="D41" s="14">
        <v>6</v>
      </c>
      <c r="E41" s="14">
        <v>150</v>
      </c>
      <c r="F41" s="14">
        <v>25</v>
      </c>
      <c r="G41" s="14">
        <v>167</v>
      </c>
      <c r="H41" s="14">
        <v>27.833333333333332</v>
      </c>
      <c r="I41" s="15">
        <v>269</v>
      </c>
      <c r="J41" s="16">
        <v>11</v>
      </c>
      <c r="K41" s="16">
        <v>13.999999999999998</v>
      </c>
      <c r="L41" s="16">
        <v>15.499999999999996</v>
      </c>
      <c r="M41" s="16">
        <v>12.333333333333332</v>
      </c>
      <c r="N41" s="17">
        <f t="shared" si="0"/>
        <v>1.1133333333333333</v>
      </c>
    </row>
    <row r="42" spans="1:14" ht="30" x14ac:dyDescent="0.25">
      <c r="A42" s="28" t="str">
        <f t="shared" si="5"/>
        <v>Bogotá</v>
      </c>
      <c r="B42" s="40" t="str">
        <f t="shared" si="6"/>
        <v>Penal con Función de Conocimiento</v>
      </c>
      <c r="C42" s="40" t="s">
        <v>477</v>
      </c>
      <c r="D42" s="14">
        <v>6</v>
      </c>
      <c r="E42" s="14">
        <v>214</v>
      </c>
      <c r="F42" s="14">
        <v>35.666666666666664</v>
      </c>
      <c r="G42" s="14">
        <v>135</v>
      </c>
      <c r="H42" s="14">
        <v>22.5</v>
      </c>
      <c r="I42" s="15">
        <v>185</v>
      </c>
      <c r="J42" s="16">
        <v>18.166666666666664</v>
      </c>
      <c r="K42" s="16">
        <v>17.500000000000004</v>
      </c>
      <c r="L42" s="16">
        <v>9.6666666666666679</v>
      </c>
      <c r="M42" s="16">
        <v>12.833333333333332</v>
      </c>
      <c r="N42" s="17">
        <f t="shared" si="0"/>
        <v>0.63084112149532712</v>
      </c>
    </row>
    <row r="43" spans="1:14" ht="30" x14ac:dyDescent="0.25">
      <c r="A43" s="28" t="str">
        <f t="shared" si="5"/>
        <v>Bogotá</v>
      </c>
      <c r="B43" s="40" t="str">
        <f t="shared" si="6"/>
        <v>Penal con Función de Conocimiento</v>
      </c>
      <c r="C43" s="40" t="s">
        <v>478</v>
      </c>
      <c r="D43" s="14">
        <v>6</v>
      </c>
      <c r="E43" s="14">
        <v>218</v>
      </c>
      <c r="F43" s="14">
        <v>36.333333333333336</v>
      </c>
      <c r="G43" s="14">
        <v>185</v>
      </c>
      <c r="H43" s="14">
        <v>30.833333333333332</v>
      </c>
      <c r="I43" s="15">
        <v>117</v>
      </c>
      <c r="J43" s="16">
        <v>17.666666666666668</v>
      </c>
      <c r="K43" s="16">
        <v>18.666666666666664</v>
      </c>
      <c r="L43" s="16">
        <v>15.999999999999998</v>
      </c>
      <c r="M43" s="16">
        <v>14.833333333333332</v>
      </c>
      <c r="N43" s="17">
        <f t="shared" si="0"/>
        <v>0.84862385321100919</v>
      </c>
    </row>
    <row r="44" spans="1:14" ht="30" x14ac:dyDescent="0.25">
      <c r="A44" s="28" t="str">
        <f t="shared" si="5"/>
        <v>Bogotá</v>
      </c>
      <c r="B44" s="40" t="str">
        <f t="shared" si="6"/>
        <v>Penal con Función de Conocimiento</v>
      </c>
      <c r="C44" s="40" t="s">
        <v>479</v>
      </c>
      <c r="D44" s="14">
        <v>6</v>
      </c>
      <c r="E44" s="14">
        <v>211</v>
      </c>
      <c r="F44" s="14">
        <v>35.166666666666664</v>
      </c>
      <c r="G44" s="14">
        <v>170</v>
      </c>
      <c r="H44" s="14">
        <v>28.333333333333332</v>
      </c>
      <c r="I44" s="15">
        <v>217</v>
      </c>
      <c r="J44" s="16">
        <v>17.666666666666671</v>
      </c>
      <c r="K44" s="16">
        <v>17.5</v>
      </c>
      <c r="L44" s="16">
        <v>15.166666666666663</v>
      </c>
      <c r="M44" s="16">
        <v>13.166666666666668</v>
      </c>
      <c r="N44" s="17">
        <f t="shared" si="0"/>
        <v>0.80568720379146919</v>
      </c>
    </row>
    <row r="45" spans="1:14" ht="30" x14ac:dyDescent="0.25">
      <c r="A45" s="28" t="str">
        <f t="shared" si="5"/>
        <v>Bogotá</v>
      </c>
      <c r="B45" s="40" t="str">
        <f t="shared" si="6"/>
        <v>Penal con Función de Conocimiento</v>
      </c>
      <c r="C45" s="40" t="s">
        <v>480</v>
      </c>
      <c r="D45" s="14">
        <v>6</v>
      </c>
      <c r="E45" s="14">
        <v>200</v>
      </c>
      <c r="F45" s="14">
        <v>33.333333333333336</v>
      </c>
      <c r="G45" s="14">
        <v>196</v>
      </c>
      <c r="H45" s="14">
        <v>32.666666666666664</v>
      </c>
      <c r="I45" s="15">
        <v>124</v>
      </c>
      <c r="J45" s="16">
        <v>17</v>
      </c>
      <c r="K45" s="16">
        <v>16.333333333333332</v>
      </c>
      <c r="L45" s="16">
        <v>19.500000000000004</v>
      </c>
      <c r="M45" s="16">
        <v>13.166666666666666</v>
      </c>
      <c r="N45" s="17">
        <f t="shared" si="0"/>
        <v>0.98</v>
      </c>
    </row>
    <row r="46" spans="1:14" ht="30" x14ac:dyDescent="0.25">
      <c r="A46" s="28" t="str">
        <f t="shared" si="5"/>
        <v>Bogotá</v>
      </c>
      <c r="B46" s="40" t="str">
        <f t="shared" si="6"/>
        <v>Penal con Función de Conocimiento</v>
      </c>
      <c r="C46" s="40" t="s">
        <v>621</v>
      </c>
      <c r="D46" s="29" t="s">
        <v>204</v>
      </c>
      <c r="E46" s="29" t="s">
        <v>204</v>
      </c>
      <c r="F46" s="29" t="s">
        <v>204</v>
      </c>
      <c r="G46" s="29" t="s">
        <v>204</v>
      </c>
      <c r="H46" s="29" t="s">
        <v>204</v>
      </c>
      <c r="I46" s="29" t="s">
        <v>204</v>
      </c>
      <c r="J46" s="29" t="s">
        <v>204</v>
      </c>
      <c r="K46" s="29" t="s">
        <v>204</v>
      </c>
      <c r="L46" s="29" t="s">
        <v>204</v>
      </c>
      <c r="M46" s="29" t="s">
        <v>204</v>
      </c>
      <c r="N46" s="29" t="s">
        <v>204</v>
      </c>
    </row>
    <row r="47" spans="1:14" ht="30" x14ac:dyDescent="0.25">
      <c r="A47" s="28" t="str">
        <f>A45</f>
        <v>Bogotá</v>
      </c>
      <c r="B47" s="40" t="str">
        <f>B45</f>
        <v>Penal con Función de Conocimiento</v>
      </c>
      <c r="C47" s="40" t="s">
        <v>481</v>
      </c>
      <c r="D47" s="14">
        <v>6</v>
      </c>
      <c r="E47" s="14">
        <v>132</v>
      </c>
      <c r="F47" s="14">
        <v>22</v>
      </c>
      <c r="G47" s="14">
        <v>124</v>
      </c>
      <c r="H47" s="14">
        <v>20.666666666666668</v>
      </c>
      <c r="I47" s="15">
        <v>186</v>
      </c>
      <c r="J47" s="16">
        <v>11.83333333333333</v>
      </c>
      <c r="K47" s="16">
        <v>10.166666666666668</v>
      </c>
      <c r="L47" s="16">
        <v>13.166666666666664</v>
      </c>
      <c r="M47" s="16">
        <v>7.5</v>
      </c>
      <c r="N47" s="17">
        <f t="shared" si="0"/>
        <v>0.93939393939393945</v>
      </c>
    </row>
    <row r="48" spans="1:14" ht="30" x14ac:dyDescent="0.25">
      <c r="A48" s="28" t="str">
        <f t="shared" si="5"/>
        <v>Bogotá</v>
      </c>
      <c r="B48" s="40" t="str">
        <f t="shared" si="6"/>
        <v>Penal con Función de Conocimiento</v>
      </c>
      <c r="C48" s="40" t="s">
        <v>482</v>
      </c>
      <c r="D48" s="14">
        <v>6</v>
      </c>
      <c r="E48" s="14">
        <v>215</v>
      </c>
      <c r="F48" s="14">
        <v>35.833333333333336</v>
      </c>
      <c r="G48" s="14">
        <v>157</v>
      </c>
      <c r="H48" s="14">
        <v>26.166666666666668</v>
      </c>
      <c r="I48" s="15">
        <v>315</v>
      </c>
      <c r="J48" s="16">
        <v>17.499999999999996</v>
      </c>
      <c r="K48" s="16">
        <v>18.333333333333332</v>
      </c>
      <c r="L48" s="16">
        <v>11</v>
      </c>
      <c r="M48" s="16">
        <v>15.166666666666664</v>
      </c>
      <c r="N48" s="17">
        <f t="shared" si="0"/>
        <v>0.73023255813953492</v>
      </c>
    </row>
    <row r="49" spans="1:14" ht="30" x14ac:dyDescent="0.25">
      <c r="A49" s="28" t="str">
        <f t="shared" si="5"/>
        <v>Bogotá</v>
      </c>
      <c r="B49" s="40" t="str">
        <f t="shared" si="6"/>
        <v>Penal con Función de Conocimiento</v>
      </c>
      <c r="C49" s="40" t="s">
        <v>483</v>
      </c>
      <c r="D49" s="14">
        <v>6</v>
      </c>
      <c r="E49" s="14">
        <v>191</v>
      </c>
      <c r="F49" s="14">
        <v>31.833333333333332</v>
      </c>
      <c r="G49" s="14">
        <v>178</v>
      </c>
      <c r="H49" s="14">
        <v>29.666666666666668</v>
      </c>
      <c r="I49" s="15">
        <v>195</v>
      </c>
      <c r="J49" s="16">
        <v>16.499999999999993</v>
      </c>
      <c r="K49" s="16">
        <v>15.333333333333334</v>
      </c>
      <c r="L49" s="16">
        <v>15.166666666666668</v>
      </c>
      <c r="M49" s="16">
        <v>14.5</v>
      </c>
      <c r="N49" s="17">
        <f t="shared" si="0"/>
        <v>0.93193717277486909</v>
      </c>
    </row>
    <row r="50" spans="1:14" ht="30" x14ac:dyDescent="0.25">
      <c r="A50" s="28" t="str">
        <f t="shared" si="5"/>
        <v>Bogotá</v>
      </c>
      <c r="B50" s="40" t="str">
        <f t="shared" si="6"/>
        <v>Penal con Función de Conocimiento</v>
      </c>
      <c r="C50" s="40" t="s">
        <v>484</v>
      </c>
      <c r="D50" s="14">
        <v>6</v>
      </c>
      <c r="E50" s="14">
        <v>232</v>
      </c>
      <c r="F50" s="14">
        <v>38.666666666666664</v>
      </c>
      <c r="G50" s="14">
        <v>282</v>
      </c>
      <c r="H50" s="14">
        <v>47</v>
      </c>
      <c r="I50" s="15">
        <v>299</v>
      </c>
      <c r="J50" s="16">
        <v>20.333333333333332</v>
      </c>
      <c r="K50" s="16">
        <v>18.333333333333329</v>
      </c>
      <c r="L50" s="16">
        <v>32</v>
      </c>
      <c r="M50" s="16">
        <v>15.000000000000002</v>
      </c>
      <c r="N50" s="17">
        <f t="shared" si="0"/>
        <v>1.2155172413793103</v>
      </c>
    </row>
    <row r="51" spans="1:14" ht="30" x14ac:dyDescent="0.25">
      <c r="A51" s="28" t="str">
        <f t="shared" si="5"/>
        <v>Bogotá</v>
      </c>
      <c r="B51" s="40" t="str">
        <f t="shared" si="6"/>
        <v>Penal con Función de Conocimiento</v>
      </c>
      <c r="C51" s="40" t="s">
        <v>485</v>
      </c>
      <c r="D51" s="14">
        <v>6</v>
      </c>
      <c r="E51" s="14">
        <v>203</v>
      </c>
      <c r="F51" s="14">
        <v>33.833333333333336</v>
      </c>
      <c r="G51" s="14">
        <v>188</v>
      </c>
      <c r="H51" s="14">
        <v>31.333333333333332</v>
      </c>
      <c r="I51" s="15">
        <v>150</v>
      </c>
      <c r="J51" s="16">
        <v>16.5</v>
      </c>
      <c r="K51" s="16">
        <v>17.333333333333332</v>
      </c>
      <c r="L51" s="16">
        <v>16.666666666666668</v>
      </c>
      <c r="M51" s="16">
        <v>14.666666666666668</v>
      </c>
      <c r="N51" s="17">
        <f t="shared" si="0"/>
        <v>0.92610837438423643</v>
      </c>
    </row>
    <row r="52" spans="1:14" ht="30" x14ac:dyDescent="0.25">
      <c r="A52" s="28" t="str">
        <f t="shared" si="5"/>
        <v>Bogotá</v>
      </c>
      <c r="B52" s="40" t="str">
        <f t="shared" si="6"/>
        <v>Penal con Función de Conocimiento</v>
      </c>
      <c r="C52" s="40" t="s">
        <v>486</v>
      </c>
      <c r="D52" s="14">
        <v>6</v>
      </c>
      <c r="E52" s="14">
        <v>211</v>
      </c>
      <c r="F52" s="14">
        <v>35.166666666666664</v>
      </c>
      <c r="G52" s="14">
        <v>172</v>
      </c>
      <c r="H52" s="14">
        <v>28.666666666666668</v>
      </c>
      <c r="I52" s="15">
        <v>237</v>
      </c>
      <c r="J52" s="16">
        <v>18.166666666666668</v>
      </c>
      <c r="K52" s="16">
        <v>17</v>
      </c>
      <c r="L52" s="16">
        <v>15.333333333333332</v>
      </c>
      <c r="M52" s="16">
        <v>13.333333333333332</v>
      </c>
      <c r="N52" s="17">
        <f t="shared" si="0"/>
        <v>0.81516587677725116</v>
      </c>
    </row>
    <row r="53" spans="1:14" ht="30" x14ac:dyDescent="0.25">
      <c r="A53" s="28" t="str">
        <f t="shared" si="5"/>
        <v>Bogotá</v>
      </c>
      <c r="B53" s="40" t="str">
        <f t="shared" si="6"/>
        <v>Penal con Función de Conocimiento</v>
      </c>
      <c r="C53" s="40" t="s">
        <v>487</v>
      </c>
      <c r="D53" s="14">
        <v>6</v>
      </c>
      <c r="E53" s="14">
        <v>210</v>
      </c>
      <c r="F53" s="14">
        <v>35</v>
      </c>
      <c r="G53" s="14">
        <v>218</v>
      </c>
      <c r="H53" s="14">
        <v>36.333333333333336</v>
      </c>
      <c r="I53" s="15">
        <v>200</v>
      </c>
      <c r="J53" s="16">
        <v>17.500000000000004</v>
      </c>
      <c r="K53" s="16">
        <v>17.5</v>
      </c>
      <c r="L53" s="16">
        <v>17.000000000000007</v>
      </c>
      <c r="M53" s="16">
        <v>19.333333333333336</v>
      </c>
      <c r="N53" s="17">
        <f t="shared" si="0"/>
        <v>1.0380952380952382</v>
      </c>
    </row>
    <row r="54" spans="1:14" ht="30" x14ac:dyDescent="0.25">
      <c r="A54" s="28" t="str">
        <f t="shared" si="5"/>
        <v>Bogotá</v>
      </c>
      <c r="B54" s="40" t="str">
        <f t="shared" si="6"/>
        <v>Penal con Función de Conocimiento</v>
      </c>
      <c r="C54" s="40" t="s">
        <v>488</v>
      </c>
      <c r="D54" s="14">
        <v>6</v>
      </c>
      <c r="E54" s="14">
        <v>213</v>
      </c>
      <c r="F54" s="14">
        <v>35.5</v>
      </c>
      <c r="G54" s="14">
        <v>184</v>
      </c>
      <c r="H54" s="14">
        <v>30.666666666666668</v>
      </c>
      <c r="I54" s="15">
        <v>228</v>
      </c>
      <c r="J54" s="16">
        <v>17.333333333333336</v>
      </c>
      <c r="K54" s="16">
        <v>18.166666666666664</v>
      </c>
      <c r="L54" s="16">
        <v>14.000000000000002</v>
      </c>
      <c r="M54" s="16">
        <v>16.666666666666668</v>
      </c>
      <c r="N54" s="17">
        <f t="shared" si="0"/>
        <v>0.863849765258216</v>
      </c>
    </row>
    <row r="55" spans="1:14" ht="30" x14ac:dyDescent="0.25">
      <c r="A55" s="28" t="str">
        <f t="shared" si="5"/>
        <v>Bogotá</v>
      </c>
      <c r="B55" s="40" t="str">
        <f t="shared" si="6"/>
        <v>Penal con Función de Conocimiento</v>
      </c>
      <c r="C55" s="40" t="s">
        <v>489</v>
      </c>
      <c r="D55" s="14">
        <v>6</v>
      </c>
      <c r="E55" s="14">
        <v>158</v>
      </c>
      <c r="F55" s="14">
        <v>26.333333333333332</v>
      </c>
      <c r="G55" s="14">
        <v>149</v>
      </c>
      <c r="H55" s="14">
        <v>24.833333333333332</v>
      </c>
      <c r="I55" s="15">
        <v>214</v>
      </c>
      <c r="J55" s="16">
        <v>9.5</v>
      </c>
      <c r="K55" s="16">
        <v>16.833333333333336</v>
      </c>
      <c r="L55" s="16">
        <v>12.166666666666668</v>
      </c>
      <c r="M55" s="16">
        <v>12.666666666666666</v>
      </c>
      <c r="N55" s="17">
        <f t="shared" si="0"/>
        <v>0.94303797468354433</v>
      </c>
    </row>
    <row r="56" spans="1:14" ht="30" x14ac:dyDescent="0.25">
      <c r="A56" s="28" t="str">
        <f t="shared" si="5"/>
        <v>Bogotá</v>
      </c>
      <c r="B56" s="40" t="str">
        <f t="shared" si="6"/>
        <v>Penal con Función de Conocimiento</v>
      </c>
      <c r="C56" s="40" t="s">
        <v>490</v>
      </c>
      <c r="D56" s="14">
        <v>6</v>
      </c>
      <c r="E56" s="14">
        <v>150</v>
      </c>
      <c r="F56" s="14">
        <v>25</v>
      </c>
      <c r="G56" s="14">
        <v>180</v>
      </c>
      <c r="H56" s="14">
        <v>30</v>
      </c>
      <c r="I56" s="15">
        <v>226</v>
      </c>
      <c r="J56" s="16">
        <v>7.166666666666667</v>
      </c>
      <c r="K56" s="16">
        <v>17.833333333333336</v>
      </c>
      <c r="L56" s="16">
        <v>14.499999999999998</v>
      </c>
      <c r="M56" s="16">
        <v>15.499999999999998</v>
      </c>
      <c r="N56" s="17">
        <f t="shared" si="0"/>
        <v>1.2</v>
      </c>
    </row>
    <row r="57" spans="1:14" ht="30" x14ac:dyDescent="0.25">
      <c r="A57" s="28" t="str">
        <f t="shared" si="5"/>
        <v>Bogotá</v>
      </c>
      <c r="B57" s="40" t="str">
        <f t="shared" si="6"/>
        <v>Penal con Función de Conocimiento</v>
      </c>
      <c r="C57" s="40" t="s">
        <v>491</v>
      </c>
      <c r="D57" s="14">
        <v>6</v>
      </c>
      <c r="E57" s="14">
        <v>221</v>
      </c>
      <c r="F57" s="14">
        <v>36.833333333333336</v>
      </c>
      <c r="G57" s="14">
        <v>222</v>
      </c>
      <c r="H57" s="14">
        <v>37</v>
      </c>
      <c r="I57" s="15">
        <v>387</v>
      </c>
      <c r="J57" s="16">
        <v>17</v>
      </c>
      <c r="K57" s="16">
        <v>19.833333333333329</v>
      </c>
      <c r="L57" s="16">
        <v>18.333333333333329</v>
      </c>
      <c r="M57" s="16">
        <v>18.666666666666664</v>
      </c>
      <c r="N57" s="17">
        <f t="shared" si="0"/>
        <v>1.004524886877828</v>
      </c>
    </row>
    <row r="58" spans="1:14" ht="30" x14ac:dyDescent="0.25">
      <c r="A58" s="28" t="str">
        <f t="shared" si="5"/>
        <v>Bogotá</v>
      </c>
      <c r="B58" s="40" t="str">
        <f t="shared" si="6"/>
        <v>Penal con Función de Conocimiento</v>
      </c>
      <c r="C58" s="40" t="s">
        <v>492</v>
      </c>
      <c r="D58" s="14">
        <v>6</v>
      </c>
      <c r="E58" s="14">
        <v>214</v>
      </c>
      <c r="F58" s="14">
        <v>35.666666666666664</v>
      </c>
      <c r="G58" s="14">
        <v>177</v>
      </c>
      <c r="H58" s="14">
        <v>29.5</v>
      </c>
      <c r="I58" s="15">
        <v>211</v>
      </c>
      <c r="J58" s="16">
        <v>18</v>
      </c>
      <c r="K58" s="16">
        <v>17.666666666666668</v>
      </c>
      <c r="L58" s="16">
        <v>14.166666666666668</v>
      </c>
      <c r="M58" s="16">
        <v>15.333333333333332</v>
      </c>
      <c r="N58" s="17">
        <f t="shared" si="0"/>
        <v>0.82710280373831779</v>
      </c>
    </row>
    <row r="59" spans="1:14" ht="30" x14ac:dyDescent="0.25">
      <c r="A59" s="28" t="str">
        <f t="shared" si="5"/>
        <v>Bogotá</v>
      </c>
      <c r="B59" s="40" t="str">
        <f t="shared" si="6"/>
        <v>Penal con Función de Conocimiento</v>
      </c>
      <c r="C59" s="40" t="s">
        <v>493</v>
      </c>
      <c r="D59" s="14">
        <v>6</v>
      </c>
      <c r="E59" s="14">
        <v>211</v>
      </c>
      <c r="F59" s="14">
        <v>35.166666666666664</v>
      </c>
      <c r="G59" s="14">
        <v>165</v>
      </c>
      <c r="H59" s="14">
        <v>27.5</v>
      </c>
      <c r="I59" s="15">
        <v>206</v>
      </c>
      <c r="J59" s="16">
        <v>17.166666666666664</v>
      </c>
      <c r="K59" s="16">
        <v>18.000000000000004</v>
      </c>
      <c r="L59" s="16">
        <v>13</v>
      </c>
      <c r="M59" s="16">
        <v>14.5</v>
      </c>
      <c r="N59" s="17">
        <f t="shared" si="0"/>
        <v>0.78199052132701419</v>
      </c>
    </row>
    <row r="60" spans="1:14" ht="30" x14ac:dyDescent="0.25">
      <c r="A60" s="28" t="str">
        <f t="shared" si="5"/>
        <v>Bogotá</v>
      </c>
      <c r="B60" s="40" t="str">
        <f t="shared" si="6"/>
        <v>Penal con Función de Conocimiento</v>
      </c>
      <c r="C60" s="40" t="s">
        <v>494</v>
      </c>
      <c r="D60" s="14">
        <v>3</v>
      </c>
      <c r="E60" s="14">
        <v>109</v>
      </c>
      <c r="F60" s="14">
        <v>36.333333333333336</v>
      </c>
      <c r="G60" s="14">
        <v>91</v>
      </c>
      <c r="H60" s="14">
        <v>30.333333333333332</v>
      </c>
      <c r="I60" s="15">
        <v>226</v>
      </c>
      <c r="J60" s="16">
        <v>16.333333333333336</v>
      </c>
      <c r="K60" s="16">
        <v>20</v>
      </c>
      <c r="L60" s="16">
        <v>14.666666666666668</v>
      </c>
      <c r="M60" s="16">
        <v>15.666666666666668</v>
      </c>
      <c r="N60" s="17">
        <f t="shared" si="0"/>
        <v>0.83486238532110091</v>
      </c>
    </row>
    <row r="61" spans="1:14" ht="30" x14ac:dyDescent="0.25">
      <c r="A61" s="28" t="str">
        <f t="shared" si="5"/>
        <v>Bogotá</v>
      </c>
      <c r="B61" s="40" t="str">
        <f t="shared" si="6"/>
        <v>Penal con Función de Conocimiento</v>
      </c>
      <c r="C61" s="40" t="s">
        <v>495</v>
      </c>
      <c r="D61" s="14">
        <v>6</v>
      </c>
      <c r="E61" s="14">
        <v>217</v>
      </c>
      <c r="F61" s="14">
        <v>36.166666666666664</v>
      </c>
      <c r="G61" s="14">
        <v>229</v>
      </c>
      <c r="H61" s="14">
        <v>38.166666666666664</v>
      </c>
      <c r="I61" s="15">
        <v>146</v>
      </c>
      <c r="J61" s="16">
        <v>16.5</v>
      </c>
      <c r="K61" s="16">
        <v>19.666666666666668</v>
      </c>
      <c r="L61" s="16">
        <v>21.166666666666664</v>
      </c>
      <c r="M61" s="16">
        <v>17</v>
      </c>
      <c r="N61" s="17">
        <f t="shared" si="0"/>
        <v>1.0552995391705069</v>
      </c>
    </row>
    <row r="62" spans="1:14" ht="30" x14ac:dyDescent="0.25">
      <c r="A62" s="28" t="str">
        <f t="shared" si="5"/>
        <v>Bogotá</v>
      </c>
      <c r="B62" s="40" t="str">
        <f t="shared" si="6"/>
        <v>Penal con Función de Conocimiento</v>
      </c>
      <c r="C62" s="40" t="s">
        <v>496</v>
      </c>
      <c r="D62" s="14">
        <v>6</v>
      </c>
      <c r="E62" s="14">
        <v>246</v>
      </c>
      <c r="F62" s="14">
        <v>41</v>
      </c>
      <c r="G62" s="14">
        <v>193</v>
      </c>
      <c r="H62" s="14">
        <v>32.166666666666664</v>
      </c>
      <c r="I62" s="15">
        <v>416</v>
      </c>
      <c r="J62" s="16">
        <v>22.666666666666671</v>
      </c>
      <c r="K62" s="16">
        <v>18.333333333333332</v>
      </c>
      <c r="L62" s="16">
        <v>15.833333333333332</v>
      </c>
      <c r="M62" s="16">
        <v>16.333333333333332</v>
      </c>
      <c r="N62" s="17">
        <f t="shared" si="0"/>
        <v>0.78455284552845528</v>
      </c>
    </row>
    <row r="63" spans="1:14" ht="30" x14ac:dyDescent="0.25">
      <c r="A63" s="28" t="str">
        <f t="shared" si="5"/>
        <v>Bogotá</v>
      </c>
      <c r="B63" s="40" t="str">
        <f t="shared" si="6"/>
        <v>Penal con Función de Conocimiento</v>
      </c>
      <c r="C63" s="40" t="s">
        <v>497</v>
      </c>
      <c r="D63" s="14">
        <v>6</v>
      </c>
      <c r="E63" s="14">
        <v>178</v>
      </c>
      <c r="F63" s="14">
        <v>29.666666666666668</v>
      </c>
      <c r="G63" s="14">
        <v>137</v>
      </c>
      <c r="H63" s="14">
        <v>22.833333333333332</v>
      </c>
      <c r="I63" s="15">
        <v>172</v>
      </c>
      <c r="J63" s="16">
        <v>20.000000000000004</v>
      </c>
      <c r="K63" s="16">
        <v>9.6666666666666661</v>
      </c>
      <c r="L63" s="16">
        <v>15.333333333333334</v>
      </c>
      <c r="M63" s="16">
        <v>7.4999999999999991</v>
      </c>
      <c r="N63" s="17">
        <f t="shared" si="0"/>
        <v>0.7696629213483146</v>
      </c>
    </row>
    <row r="64" spans="1:14" ht="30" x14ac:dyDescent="0.25">
      <c r="A64" s="28" t="str">
        <f t="shared" si="5"/>
        <v>Bogotá</v>
      </c>
      <c r="B64" s="40" t="str">
        <f t="shared" si="6"/>
        <v>Penal con Función de Conocimiento</v>
      </c>
      <c r="C64" s="40" t="s">
        <v>498</v>
      </c>
      <c r="D64" s="14">
        <v>6</v>
      </c>
      <c r="E64" s="14">
        <v>225</v>
      </c>
      <c r="F64" s="14">
        <v>37.5</v>
      </c>
      <c r="G64" s="14">
        <v>142</v>
      </c>
      <c r="H64" s="14">
        <v>23.666666666666668</v>
      </c>
      <c r="I64" s="15">
        <v>234</v>
      </c>
      <c r="J64" s="16">
        <v>17.166666666666664</v>
      </c>
      <c r="K64" s="16">
        <v>20.333333333333336</v>
      </c>
      <c r="L64" s="16">
        <v>5.666666666666667</v>
      </c>
      <c r="M64" s="16">
        <v>18</v>
      </c>
      <c r="N64" s="17">
        <f t="shared" si="0"/>
        <v>0.63111111111111107</v>
      </c>
    </row>
    <row r="65" spans="1:14" ht="30" x14ac:dyDescent="0.25">
      <c r="A65" s="28" t="str">
        <f t="shared" si="5"/>
        <v>Bogotá</v>
      </c>
      <c r="B65" s="40" t="str">
        <f t="shared" si="6"/>
        <v>Penal con Función de Conocimiento</v>
      </c>
      <c r="C65" s="40" t="s">
        <v>499</v>
      </c>
      <c r="D65" s="14">
        <v>3</v>
      </c>
      <c r="E65" s="14">
        <v>104</v>
      </c>
      <c r="F65" s="14">
        <v>34.666666666666664</v>
      </c>
      <c r="G65" s="14">
        <v>87</v>
      </c>
      <c r="H65" s="14">
        <v>29</v>
      </c>
      <c r="I65" s="15">
        <v>122</v>
      </c>
      <c r="J65" s="16">
        <v>16</v>
      </c>
      <c r="K65" s="16">
        <v>18.666666666666664</v>
      </c>
      <c r="L65" s="16">
        <v>12</v>
      </c>
      <c r="M65" s="16">
        <v>17</v>
      </c>
      <c r="N65" s="17">
        <f t="shared" si="0"/>
        <v>0.83653846153846156</v>
      </c>
    </row>
    <row r="66" spans="1:14" ht="30" x14ac:dyDescent="0.25">
      <c r="A66" s="28" t="str">
        <f t="shared" si="5"/>
        <v>Bogotá</v>
      </c>
      <c r="B66" s="40" t="str">
        <f t="shared" si="6"/>
        <v>Penal con Función de Conocimiento</v>
      </c>
      <c r="C66" s="40" t="s">
        <v>500</v>
      </c>
      <c r="D66" s="14">
        <v>6</v>
      </c>
      <c r="E66" s="14">
        <v>163</v>
      </c>
      <c r="F66" s="14">
        <v>27.166666666666668</v>
      </c>
      <c r="G66" s="14">
        <v>177</v>
      </c>
      <c r="H66" s="14">
        <v>29.5</v>
      </c>
      <c r="I66" s="15">
        <v>202</v>
      </c>
      <c r="J66" s="16">
        <v>9.1666666666666661</v>
      </c>
      <c r="K66" s="16">
        <v>17.999999999999996</v>
      </c>
      <c r="L66" s="16">
        <v>15.666666666666666</v>
      </c>
      <c r="M66" s="16">
        <v>13.833333333333334</v>
      </c>
      <c r="N66" s="17">
        <f t="shared" si="0"/>
        <v>1.0858895705521472</v>
      </c>
    </row>
    <row r="67" spans="1:14" ht="30" x14ac:dyDescent="0.25">
      <c r="A67" s="28" t="str">
        <f t="shared" si="5"/>
        <v>Bogotá</v>
      </c>
      <c r="B67" s="40" t="str">
        <f t="shared" si="6"/>
        <v>Penal con Función de Conocimiento</v>
      </c>
      <c r="C67" s="40" t="s">
        <v>501</v>
      </c>
      <c r="D67" s="14">
        <v>6</v>
      </c>
      <c r="E67" s="14">
        <v>191</v>
      </c>
      <c r="F67" s="14">
        <v>31.833333333333332</v>
      </c>
      <c r="G67" s="14">
        <v>148</v>
      </c>
      <c r="H67" s="14">
        <v>24.666666666666668</v>
      </c>
      <c r="I67" s="15">
        <v>192</v>
      </c>
      <c r="J67" s="16">
        <v>22.666666666666675</v>
      </c>
      <c r="K67" s="16">
        <v>9.1666666666666679</v>
      </c>
      <c r="L67" s="16">
        <v>17.666666666666664</v>
      </c>
      <c r="M67" s="16">
        <v>6.9999999999999991</v>
      </c>
      <c r="N67" s="17">
        <f t="shared" si="0"/>
        <v>0.77486910994764402</v>
      </c>
    </row>
    <row r="68" spans="1:14" ht="30" x14ac:dyDescent="0.25">
      <c r="A68" s="28" t="str">
        <f t="shared" ref="A68:A86" si="7">A67</f>
        <v>Bogotá</v>
      </c>
      <c r="B68" s="40" t="str">
        <f t="shared" ref="B68:B86" si="8">B67</f>
        <v>Penal con Función de Conocimiento</v>
      </c>
      <c r="C68" s="40" t="s">
        <v>502</v>
      </c>
      <c r="D68" s="14">
        <v>6</v>
      </c>
      <c r="E68" s="14">
        <v>205</v>
      </c>
      <c r="F68" s="14">
        <v>34.166666666666664</v>
      </c>
      <c r="G68" s="14">
        <v>181</v>
      </c>
      <c r="H68" s="14">
        <v>30.166666666666668</v>
      </c>
      <c r="I68" s="15">
        <v>203</v>
      </c>
      <c r="J68" s="16">
        <v>16.499999999999993</v>
      </c>
      <c r="K68" s="16">
        <v>17.666666666666668</v>
      </c>
      <c r="L68" s="16">
        <v>16.166666666666668</v>
      </c>
      <c r="M68" s="16">
        <v>14.000000000000002</v>
      </c>
      <c r="N68" s="17">
        <f t="shared" si="0"/>
        <v>0.88292682926829269</v>
      </c>
    </row>
    <row r="69" spans="1:14" ht="30" x14ac:dyDescent="0.25">
      <c r="A69" s="28" t="str">
        <f t="shared" si="7"/>
        <v>Bogotá</v>
      </c>
      <c r="B69" s="40" t="str">
        <f t="shared" si="8"/>
        <v>Penal con Función de Conocimiento</v>
      </c>
      <c r="C69" s="40" t="s">
        <v>503</v>
      </c>
      <c r="D69" s="14">
        <v>6</v>
      </c>
      <c r="E69" s="14">
        <v>221</v>
      </c>
      <c r="F69" s="14">
        <v>36.833333333333336</v>
      </c>
      <c r="G69" s="14">
        <v>178</v>
      </c>
      <c r="H69" s="14">
        <v>29.666666666666668</v>
      </c>
      <c r="I69" s="15">
        <v>257</v>
      </c>
      <c r="J69" s="16">
        <v>18.833333333333329</v>
      </c>
      <c r="K69" s="16">
        <v>18.000000000000004</v>
      </c>
      <c r="L69" s="16">
        <v>13.5</v>
      </c>
      <c r="M69" s="16">
        <v>16.166666666666668</v>
      </c>
      <c r="N69" s="17">
        <f t="shared" si="0"/>
        <v>0.80542986425339369</v>
      </c>
    </row>
    <row r="70" spans="1:14" ht="30" x14ac:dyDescent="0.25">
      <c r="A70" s="28" t="str">
        <f t="shared" si="7"/>
        <v>Bogotá</v>
      </c>
      <c r="B70" s="40" t="str">
        <f t="shared" si="8"/>
        <v>Penal con Función de Conocimiento</v>
      </c>
      <c r="C70" s="40" t="s">
        <v>504</v>
      </c>
      <c r="D70" s="14">
        <v>6</v>
      </c>
      <c r="E70" s="14">
        <v>197</v>
      </c>
      <c r="F70" s="14">
        <v>32.833333333333336</v>
      </c>
      <c r="G70" s="14">
        <v>201</v>
      </c>
      <c r="H70" s="14">
        <v>33.5</v>
      </c>
      <c r="I70" s="15">
        <v>199</v>
      </c>
      <c r="J70" s="16">
        <v>13.833333333333334</v>
      </c>
      <c r="K70" s="16">
        <v>18.999999999999996</v>
      </c>
      <c r="L70" s="16">
        <v>16.166666666666664</v>
      </c>
      <c r="M70" s="16">
        <v>17.333333333333332</v>
      </c>
      <c r="N70" s="17">
        <f t="shared" si="0"/>
        <v>1.0203045685279188</v>
      </c>
    </row>
    <row r="71" spans="1:14" ht="30" x14ac:dyDescent="0.25">
      <c r="A71" s="28" t="str">
        <f t="shared" si="7"/>
        <v>Bogotá</v>
      </c>
      <c r="B71" s="40" t="str">
        <f t="shared" si="8"/>
        <v>Penal con Función de Conocimiento</v>
      </c>
      <c r="C71" s="40" t="s">
        <v>505</v>
      </c>
      <c r="D71" s="14">
        <v>6</v>
      </c>
      <c r="E71" s="14">
        <v>227</v>
      </c>
      <c r="F71" s="14">
        <v>37.833333333333336</v>
      </c>
      <c r="G71" s="14">
        <v>179</v>
      </c>
      <c r="H71" s="14">
        <v>29.833333333333332</v>
      </c>
      <c r="I71" s="15">
        <v>234</v>
      </c>
      <c r="J71" s="16">
        <v>18.833333333333336</v>
      </c>
      <c r="K71" s="16">
        <v>19.000000000000004</v>
      </c>
      <c r="L71" s="16">
        <v>13.499999999999996</v>
      </c>
      <c r="M71" s="16">
        <v>16.333333333333336</v>
      </c>
      <c r="N71" s="17">
        <f t="shared" si="0"/>
        <v>0.78854625550660795</v>
      </c>
    </row>
    <row r="72" spans="1:14" ht="30" x14ac:dyDescent="0.25">
      <c r="A72" s="28" t="str">
        <f t="shared" si="7"/>
        <v>Bogotá</v>
      </c>
      <c r="B72" s="40" t="str">
        <f t="shared" si="8"/>
        <v>Penal con Función de Conocimiento</v>
      </c>
      <c r="C72" s="40" t="s">
        <v>506</v>
      </c>
      <c r="D72" s="14">
        <v>6</v>
      </c>
      <c r="E72" s="14">
        <v>208</v>
      </c>
      <c r="F72" s="14">
        <v>34.666666666666664</v>
      </c>
      <c r="G72" s="14">
        <v>151</v>
      </c>
      <c r="H72" s="14">
        <v>25.166666666666668</v>
      </c>
      <c r="I72" s="15">
        <v>237</v>
      </c>
      <c r="J72" s="16">
        <v>19</v>
      </c>
      <c r="K72" s="16">
        <v>15.666666666666663</v>
      </c>
      <c r="L72" s="16">
        <v>11.83333333333333</v>
      </c>
      <c r="M72" s="16">
        <v>13.33333333333333</v>
      </c>
      <c r="N72" s="17">
        <f t="shared" si="0"/>
        <v>0.72596153846153844</v>
      </c>
    </row>
    <row r="73" spans="1:14" ht="30" x14ac:dyDescent="0.25">
      <c r="A73" s="28" t="str">
        <f t="shared" si="7"/>
        <v>Bogotá</v>
      </c>
      <c r="B73" s="40" t="str">
        <f t="shared" si="8"/>
        <v>Penal con Función de Conocimiento</v>
      </c>
      <c r="C73" s="40" t="s">
        <v>507</v>
      </c>
      <c r="D73" s="14">
        <v>6</v>
      </c>
      <c r="E73" s="14">
        <v>185</v>
      </c>
      <c r="F73" s="14">
        <v>30.833333333333332</v>
      </c>
      <c r="G73" s="14">
        <v>206</v>
      </c>
      <c r="H73" s="14">
        <v>34.333333333333336</v>
      </c>
      <c r="I73" s="15">
        <v>235</v>
      </c>
      <c r="J73" s="16">
        <v>11.333333333333336</v>
      </c>
      <c r="K73" s="16">
        <v>19.5</v>
      </c>
      <c r="L73" s="16">
        <v>16.666666666666661</v>
      </c>
      <c r="M73" s="16">
        <v>17.666666666666668</v>
      </c>
      <c r="N73" s="17">
        <f t="shared" si="0"/>
        <v>1.1135135135135135</v>
      </c>
    </row>
    <row r="74" spans="1:14" ht="30" x14ac:dyDescent="0.25">
      <c r="A74" s="28" t="str">
        <f t="shared" si="7"/>
        <v>Bogotá</v>
      </c>
      <c r="B74" s="40" t="str">
        <f t="shared" si="8"/>
        <v>Penal con Función de Conocimiento</v>
      </c>
      <c r="C74" s="40" t="s">
        <v>508</v>
      </c>
      <c r="D74" s="14">
        <v>6</v>
      </c>
      <c r="E74" s="14">
        <v>215</v>
      </c>
      <c r="F74" s="14">
        <v>35.833333333333336</v>
      </c>
      <c r="G74" s="14">
        <v>173</v>
      </c>
      <c r="H74" s="14">
        <v>28.833333333333332</v>
      </c>
      <c r="I74" s="15">
        <v>239</v>
      </c>
      <c r="J74" s="16">
        <v>17.666666666666664</v>
      </c>
      <c r="K74" s="16">
        <v>18.166666666666668</v>
      </c>
      <c r="L74" s="16">
        <v>13.999999999999998</v>
      </c>
      <c r="M74" s="16">
        <v>14.833333333333332</v>
      </c>
      <c r="N74" s="17">
        <f t="shared" si="0"/>
        <v>0.8046511627906977</v>
      </c>
    </row>
    <row r="75" spans="1:14" ht="30" x14ac:dyDescent="0.25">
      <c r="A75" s="28" t="str">
        <f t="shared" si="7"/>
        <v>Bogotá</v>
      </c>
      <c r="B75" s="40" t="str">
        <f t="shared" si="8"/>
        <v>Penal con Función de Conocimiento</v>
      </c>
      <c r="C75" s="40" t="s">
        <v>509</v>
      </c>
      <c r="D75" s="14">
        <v>6</v>
      </c>
      <c r="E75" s="14">
        <v>230</v>
      </c>
      <c r="F75" s="14">
        <v>38.333333333333336</v>
      </c>
      <c r="G75" s="14">
        <v>225</v>
      </c>
      <c r="H75" s="14">
        <v>37.5</v>
      </c>
      <c r="I75" s="15">
        <v>244</v>
      </c>
      <c r="J75" s="16">
        <v>19.499999999999996</v>
      </c>
      <c r="K75" s="16">
        <v>18.833333333333332</v>
      </c>
      <c r="L75" s="16">
        <v>16.166666666666664</v>
      </c>
      <c r="M75" s="16">
        <v>21.333333333333332</v>
      </c>
      <c r="N75" s="17">
        <f t="shared" si="0"/>
        <v>0.97826086956521741</v>
      </c>
    </row>
    <row r="76" spans="1:14" ht="30" x14ac:dyDescent="0.25">
      <c r="A76" s="28" t="str">
        <f t="shared" si="7"/>
        <v>Bogotá</v>
      </c>
      <c r="B76" s="40" t="str">
        <f t="shared" si="8"/>
        <v>Penal con Función de Conocimiento</v>
      </c>
      <c r="C76" s="40" t="s">
        <v>510</v>
      </c>
      <c r="D76" s="14">
        <v>3</v>
      </c>
      <c r="E76" s="14">
        <v>105</v>
      </c>
      <c r="F76" s="14">
        <v>35</v>
      </c>
      <c r="G76" s="14">
        <v>81</v>
      </c>
      <c r="H76" s="14">
        <v>27</v>
      </c>
      <c r="I76" s="15">
        <v>279</v>
      </c>
      <c r="J76" s="16">
        <v>13.66666666666667</v>
      </c>
      <c r="K76" s="16">
        <v>21.333333333333332</v>
      </c>
      <c r="L76" s="16">
        <v>6.3333333333333321</v>
      </c>
      <c r="M76" s="16">
        <v>20.666666666666664</v>
      </c>
      <c r="N76" s="17">
        <f t="shared" si="0"/>
        <v>0.77142857142857146</v>
      </c>
    </row>
    <row r="77" spans="1:14" ht="30" x14ac:dyDescent="0.25">
      <c r="A77" s="28" t="str">
        <f t="shared" si="7"/>
        <v>Bogotá</v>
      </c>
      <c r="B77" s="40" t="str">
        <f t="shared" si="8"/>
        <v>Penal con Función de Conocimiento</v>
      </c>
      <c r="C77" s="40" t="s">
        <v>511</v>
      </c>
      <c r="D77" s="14">
        <v>6</v>
      </c>
      <c r="E77" s="14">
        <v>247</v>
      </c>
      <c r="F77" s="14">
        <v>41.166666666666664</v>
      </c>
      <c r="G77" s="14">
        <v>263</v>
      </c>
      <c r="H77" s="14">
        <v>43.833333333333336</v>
      </c>
      <c r="I77" s="15">
        <v>208</v>
      </c>
      <c r="J77" s="16">
        <v>22.666666666666675</v>
      </c>
      <c r="K77" s="16">
        <v>18.5</v>
      </c>
      <c r="L77" s="16">
        <v>27.666666666666668</v>
      </c>
      <c r="M77" s="16">
        <v>16.166666666666664</v>
      </c>
      <c r="N77" s="17">
        <f t="shared" si="0"/>
        <v>1.0647773279352226</v>
      </c>
    </row>
    <row r="78" spans="1:14" ht="30" x14ac:dyDescent="0.25">
      <c r="A78" s="28" t="str">
        <f t="shared" si="7"/>
        <v>Bogotá</v>
      </c>
      <c r="B78" s="40" t="str">
        <f t="shared" si="8"/>
        <v>Penal con Función de Conocimiento</v>
      </c>
      <c r="C78" s="40" t="s">
        <v>512</v>
      </c>
      <c r="D78" s="14">
        <v>3</v>
      </c>
      <c r="E78" s="14">
        <v>104</v>
      </c>
      <c r="F78" s="14">
        <v>34.666666666666664</v>
      </c>
      <c r="G78" s="14">
        <v>75</v>
      </c>
      <c r="H78" s="14">
        <v>25</v>
      </c>
      <c r="I78" s="15">
        <v>186</v>
      </c>
      <c r="J78" s="16">
        <v>15.666666666666664</v>
      </c>
      <c r="K78" s="16">
        <v>19</v>
      </c>
      <c r="L78" s="16">
        <v>10.333333333333334</v>
      </c>
      <c r="M78" s="16">
        <v>14.666666666666666</v>
      </c>
      <c r="N78" s="17">
        <f t="shared" si="0"/>
        <v>0.72115384615384615</v>
      </c>
    </row>
    <row r="79" spans="1:14" ht="30" x14ac:dyDescent="0.25">
      <c r="A79" s="28" t="str">
        <f t="shared" si="7"/>
        <v>Bogotá</v>
      </c>
      <c r="B79" s="40" t="str">
        <f t="shared" si="8"/>
        <v>Penal con Función de Conocimiento</v>
      </c>
      <c r="C79" s="40" t="s">
        <v>513</v>
      </c>
      <c r="D79" s="14">
        <v>6</v>
      </c>
      <c r="E79" s="14">
        <v>196</v>
      </c>
      <c r="F79" s="14">
        <v>32.666666666666664</v>
      </c>
      <c r="G79" s="14">
        <v>152</v>
      </c>
      <c r="H79" s="14">
        <v>25.333333333333332</v>
      </c>
      <c r="I79" s="15">
        <v>390</v>
      </c>
      <c r="J79" s="16">
        <v>15.500000000000002</v>
      </c>
      <c r="K79" s="16">
        <v>17.166666666666668</v>
      </c>
      <c r="L79" s="16">
        <v>11.833333333333334</v>
      </c>
      <c r="M79" s="16">
        <v>13.499999999999998</v>
      </c>
      <c r="N79" s="17">
        <f t="shared" si="0"/>
        <v>0.77551020408163263</v>
      </c>
    </row>
    <row r="80" spans="1:14" ht="30" x14ac:dyDescent="0.25">
      <c r="A80" s="28" t="str">
        <f t="shared" si="7"/>
        <v>Bogotá</v>
      </c>
      <c r="B80" s="40" t="str">
        <f t="shared" si="8"/>
        <v>Penal con Función de Conocimiento</v>
      </c>
      <c r="C80" s="40" t="s">
        <v>514</v>
      </c>
      <c r="D80" s="14">
        <v>3</v>
      </c>
      <c r="E80" s="14">
        <v>130</v>
      </c>
      <c r="F80" s="14">
        <v>43.333333333333336</v>
      </c>
      <c r="G80" s="14">
        <v>119</v>
      </c>
      <c r="H80" s="14">
        <v>39.666666666666664</v>
      </c>
      <c r="I80" s="15">
        <v>167</v>
      </c>
      <c r="J80" s="16">
        <v>23.666666666666671</v>
      </c>
      <c r="K80" s="16">
        <v>19.666666666666671</v>
      </c>
      <c r="L80" s="16">
        <v>22.999999999999996</v>
      </c>
      <c r="M80" s="16">
        <v>16.666666666666671</v>
      </c>
      <c r="N80" s="17">
        <f t="shared" si="0"/>
        <v>0.91538461538461535</v>
      </c>
    </row>
    <row r="81" spans="1:14" ht="30" x14ac:dyDescent="0.25">
      <c r="A81" s="28" t="str">
        <f t="shared" si="7"/>
        <v>Bogotá</v>
      </c>
      <c r="B81" s="40" t="str">
        <f t="shared" si="8"/>
        <v>Penal con Función de Conocimiento</v>
      </c>
      <c r="C81" s="40" t="s">
        <v>515</v>
      </c>
      <c r="D81" s="14">
        <v>3</v>
      </c>
      <c r="E81" s="14">
        <v>106</v>
      </c>
      <c r="F81" s="14">
        <v>35.333333333333336</v>
      </c>
      <c r="G81" s="14">
        <v>84</v>
      </c>
      <c r="H81" s="14">
        <v>28</v>
      </c>
      <c r="I81" s="15">
        <v>284</v>
      </c>
      <c r="J81" s="16">
        <v>16.333333333333332</v>
      </c>
      <c r="K81" s="16">
        <v>19</v>
      </c>
      <c r="L81" s="16">
        <v>11.333333333333332</v>
      </c>
      <c r="M81" s="16">
        <v>16.666666666666664</v>
      </c>
      <c r="N81" s="17">
        <f t="shared" si="0"/>
        <v>0.79245283018867929</v>
      </c>
    </row>
    <row r="82" spans="1:14" ht="30" x14ac:dyDescent="0.25">
      <c r="A82" s="28" t="str">
        <f t="shared" si="7"/>
        <v>Bogotá</v>
      </c>
      <c r="B82" s="40" t="str">
        <f t="shared" si="8"/>
        <v>Penal con Función de Conocimiento</v>
      </c>
      <c r="C82" s="40" t="s">
        <v>516</v>
      </c>
      <c r="D82" s="14">
        <v>6</v>
      </c>
      <c r="E82" s="14">
        <v>202</v>
      </c>
      <c r="F82" s="14">
        <v>33.666666666666664</v>
      </c>
      <c r="G82" s="14">
        <v>192</v>
      </c>
      <c r="H82" s="14">
        <v>32</v>
      </c>
      <c r="I82" s="15">
        <v>174</v>
      </c>
      <c r="J82" s="16">
        <v>15.999999999999995</v>
      </c>
      <c r="K82" s="16">
        <v>17.666666666666668</v>
      </c>
      <c r="L82" s="16">
        <v>15.666666666666666</v>
      </c>
      <c r="M82" s="16">
        <v>16.333333333333336</v>
      </c>
      <c r="N82" s="17">
        <f t="shared" si="0"/>
        <v>0.95049504950495045</v>
      </c>
    </row>
    <row r="83" spans="1:14" ht="30" x14ac:dyDescent="0.25">
      <c r="A83" s="28" t="str">
        <f t="shared" si="7"/>
        <v>Bogotá</v>
      </c>
      <c r="B83" s="40" t="str">
        <f t="shared" si="8"/>
        <v>Penal con Función de Conocimiento</v>
      </c>
      <c r="C83" s="40" t="s">
        <v>517</v>
      </c>
      <c r="D83" s="14">
        <v>6</v>
      </c>
      <c r="E83" s="14">
        <v>171</v>
      </c>
      <c r="F83" s="14">
        <v>28.5</v>
      </c>
      <c r="G83" s="14">
        <v>170</v>
      </c>
      <c r="H83" s="14">
        <v>28.333333333333332</v>
      </c>
      <c r="I83" s="15">
        <v>158</v>
      </c>
      <c r="J83" s="16">
        <v>10.5</v>
      </c>
      <c r="K83" s="16">
        <v>18.000000000000004</v>
      </c>
      <c r="L83" s="16">
        <v>13.166666666666668</v>
      </c>
      <c r="M83" s="16">
        <v>15.166666666666666</v>
      </c>
      <c r="N83" s="17">
        <f t="shared" si="0"/>
        <v>0.99415204678362568</v>
      </c>
    </row>
    <row r="84" spans="1:14" ht="30" x14ac:dyDescent="0.25">
      <c r="A84" s="28" t="str">
        <f t="shared" si="7"/>
        <v>Bogotá</v>
      </c>
      <c r="B84" s="40" t="str">
        <f t="shared" si="8"/>
        <v>Penal con Función de Conocimiento</v>
      </c>
      <c r="C84" s="40" t="s">
        <v>518</v>
      </c>
      <c r="D84" s="14">
        <v>6</v>
      </c>
      <c r="E84" s="14">
        <v>145</v>
      </c>
      <c r="F84" s="14">
        <v>24.166666666666668</v>
      </c>
      <c r="G84" s="14">
        <v>181</v>
      </c>
      <c r="H84" s="14">
        <v>30.166666666666668</v>
      </c>
      <c r="I84" s="15">
        <v>251</v>
      </c>
      <c r="J84" s="16">
        <v>7.166666666666667</v>
      </c>
      <c r="K84" s="16">
        <v>17</v>
      </c>
      <c r="L84" s="16">
        <v>14.499999999999998</v>
      </c>
      <c r="M84" s="16">
        <v>15.666666666666668</v>
      </c>
      <c r="N84" s="17">
        <f t="shared" si="0"/>
        <v>1.2482758620689656</v>
      </c>
    </row>
    <row r="85" spans="1:14" ht="30" x14ac:dyDescent="0.25">
      <c r="A85" s="28" t="str">
        <f t="shared" si="7"/>
        <v>Bogotá</v>
      </c>
      <c r="B85" s="40" t="str">
        <f t="shared" si="8"/>
        <v>Penal con Función de Conocimiento</v>
      </c>
      <c r="C85" s="40" t="s">
        <v>519</v>
      </c>
      <c r="D85" s="14">
        <v>6</v>
      </c>
      <c r="E85" s="14">
        <v>136</v>
      </c>
      <c r="F85" s="14">
        <v>22.666666666666668</v>
      </c>
      <c r="G85" s="14">
        <v>127</v>
      </c>
      <c r="H85" s="14">
        <v>21.166666666666668</v>
      </c>
      <c r="I85" s="15">
        <v>185</v>
      </c>
      <c r="J85" s="16">
        <v>5.6666666666666679</v>
      </c>
      <c r="K85" s="16">
        <v>16.999999999999996</v>
      </c>
      <c r="L85" s="16">
        <v>12.999999999999998</v>
      </c>
      <c r="M85" s="16">
        <v>8.1666666666666679</v>
      </c>
      <c r="N85" s="17">
        <f t="shared" si="0"/>
        <v>0.93382352941176472</v>
      </c>
    </row>
    <row r="86" spans="1:14" ht="30" x14ac:dyDescent="0.25">
      <c r="A86" s="28" t="str">
        <f t="shared" si="7"/>
        <v>Bogotá</v>
      </c>
      <c r="B86" s="40" t="str">
        <f t="shared" si="8"/>
        <v>Penal con Función de Conocimiento</v>
      </c>
      <c r="C86" s="40" t="s">
        <v>520</v>
      </c>
      <c r="D86" s="14">
        <v>6</v>
      </c>
      <c r="E86" s="14">
        <v>166</v>
      </c>
      <c r="F86" s="14">
        <v>27.666666666666668</v>
      </c>
      <c r="G86" s="14">
        <v>202</v>
      </c>
      <c r="H86" s="14">
        <v>33.666666666666664</v>
      </c>
      <c r="I86" s="15">
        <v>318</v>
      </c>
      <c r="J86" s="16">
        <v>9</v>
      </c>
      <c r="K86" s="16">
        <v>18.666666666666664</v>
      </c>
      <c r="L86" s="16">
        <v>16.833333333333332</v>
      </c>
      <c r="M86" s="16">
        <v>16.833333333333336</v>
      </c>
      <c r="N86" s="17">
        <f t="shared" ref="N86:N158" si="9">+G86/E86</f>
        <v>1.2168674698795181</v>
      </c>
    </row>
    <row r="87" spans="1:14" x14ac:dyDescent="0.25">
      <c r="A87" s="50" t="s">
        <v>1593</v>
      </c>
      <c r="B87" s="56"/>
      <c r="C87" s="56"/>
      <c r="D87" s="51"/>
      <c r="E87" s="51"/>
      <c r="F87" s="51">
        <v>34</v>
      </c>
      <c r="G87" s="51"/>
      <c r="H87" s="51">
        <v>30</v>
      </c>
      <c r="I87" s="52"/>
      <c r="J87" s="53">
        <v>16</v>
      </c>
      <c r="K87" s="53">
        <v>18</v>
      </c>
      <c r="L87" s="53">
        <v>15</v>
      </c>
      <c r="M87" s="53">
        <v>15</v>
      </c>
      <c r="N87" s="54"/>
    </row>
    <row r="88" spans="1:14" x14ac:dyDescent="0.25">
      <c r="A88" s="18" t="s">
        <v>55</v>
      </c>
      <c r="B88" s="57"/>
      <c r="C88" s="57"/>
      <c r="D88" s="19"/>
      <c r="E88" s="19">
        <v>9526</v>
      </c>
      <c r="F88" s="19">
        <v>1752.3333333333333</v>
      </c>
      <c r="G88" s="19">
        <v>8509</v>
      </c>
      <c r="H88" s="19">
        <v>1549</v>
      </c>
      <c r="I88" s="20">
        <v>11463</v>
      </c>
      <c r="J88" s="21">
        <v>838.99999999999989</v>
      </c>
      <c r="K88" s="21">
        <v>913.33333333333303</v>
      </c>
      <c r="L88" s="21">
        <v>771.5</v>
      </c>
      <c r="M88" s="21">
        <v>777.49999999999989</v>
      </c>
      <c r="N88" s="23">
        <f t="shared" si="9"/>
        <v>0.8932395549023725</v>
      </c>
    </row>
    <row r="89" spans="1:14" ht="30" x14ac:dyDescent="0.25">
      <c r="A89" s="13" t="s">
        <v>56</v>
      </c>
      <c r="B89" s="61" t="s">
        <v>457</v>
      </c>
      <c r="C89" s="40" t="s">
        <v>521</v>
      </c>
      <c r="D89" s="14">
        <v>6</v>
      </c>
      <c r="E89" s="14">
        <v>265</v>
      </c>
      <c r="F89" s="14">
        <v>44.166666666666664</v>
      </c>
      <c r="G89" s="14">
        <v>225</v>
      </c>
      <c r="H89" s="14">
        <v>37.5</v>
      </c>
      <c r="I89" s="15">
        <v>569</v>
      </c>
      <c r="J89" s="16">
        <v>25.500000000000004</v>
      </c>
      <c r="K89" s="16">
        <v>18.666666666666668</v>
      </c>
      <c r="L89" s="16">
        <v>19.666666666666661</v>
      </c>
      <c r="M89" s="16">
        <v>17.833333333333332</v>
      </c>
      <c r="N89" s="17">
        <f t="shared" si="9"/>
        <v>0.84905660377358494</v>
      </c>
    </row>
    <row r="90" spans="1:14" ht="30" x14ac:dyDescent="0.25">
      <c r="A90" s="28" t="str">
        <f t="shared" ref="A90:A91" si="10">A89</f>
        <v>Bucaramanga</v>
      </c>
      <c r="B90" s="40" t="str">
        <f t="shared" ref="B90:B91" si="11">B89</f>
        <v>Penal con Función de Conocimiento</v>
      </c>
      <c r="C90" s="40" t="s">
        <v>522</v>
      </c>
      <c r="D90" s="14">
        <v>6</v>
      </c>
      <c r="E90" s="14">
        <v>309</v>
      </c>
      <c r="F90" s="14">
        <v>51.5</v>
      </c>
      <c r="G90" s="14">
        <v>258</v>
      </c>
      <c r="H90" s="14">
        <v>43</v>
      </c>
      <c r="I90" s="15">
        <v>436</v>
      </c>
      <c r="J90" s="16">
        <v>33.333333333333329</v>
      </c>
      <c r="K90" s="16">
        <v>18.166666666666671</v>
      </c>
      <c r="L90" s="16">
        <v>28.833333333333332</v>
      </c>
      <c r="M90" s="16">
        <v>14.166666666666664</v>
      </c>
      <c r="N90" s="17">
        <f t="shared" si="9"/>
        <v>0.83495145631067957</v>
      </c>
    </row>
    <row r="91" spans="1:14" ht="30" x14ac:dyDescent="0.25">
      <c r="A91" s="28" t="str">
        <f t="shared" si="10"/>
        <v>Bucaramanga</v>
      </c>
      <c r="B91" s="40" t="str">
        <f t="shared" si="11"/>
        <v>Penal con Función de Conocimiento</v>
      </c>
      <c r="C91" s="40" t="s">
        <v>523</v>
      </c>
      <c r="D91" s="14">
        <v>6</v>
      </c>
      <c r="E91" s="14">
        <v>334</v>
      </c>
      <c r="F91" s="14">
        <v>55.666666666666664</v>
      </c>
      <c r="G91" s="14">
        <v>174</v>
      </c>
      <c r="H91" s="14">
        <v>29</v>
      </c>
      <c r="I91" s="15">
        <v>473</v>
      </c>
      <c r="J91" s="16">
        <v>34</v>
      </c>
      <c r="K91" s="16">
        <v>21.666666666666664</v>
      </c>
      <c r="L91" s="16">
        <v>14.833333333333332</v>
      </c>
      <c r="M91" s="16">
        <v>14.166666666666664</v>
      </c>
      <c r="N91" s="17">
        <f t="shared" si="9"/>
        <v>0.52095808383233533</v>
      </c>
    </row>
    <row r="92" spans="1:14" x14ac:dyDescent="0.25">
      <c r="A92" s="50" t="s">
        <v>1593</v>
      </c>
      <c r="B92" s="56"/>
      <c r="C92" s="56"/>
      <c r="D92" s="51"/>
      <c r="E92" s="51"/>
      <c r="F92" s="51">
        <v>50</v>
      </c>
      <c r="G92" s="51"/>
      <c r="H92" s="51">
        <v>37</v>
      </c>
      <c r="I92" s="52"/>
      <c r="J92" s="53">
        <v>31</v>
      </c>
      <c r="K92" s="53">
        <v>20</v>
      </c>
      <c r="L92" s="53">
        <v>21</v>
      </c>
      <c r="M92" s="53">
        <v>15</v>
      </c>
      <c r="N92" s="54"/>
    </row>
    <row r="93" spans="1:14" x14ac:dyDescent="0.25">
      <c r="A93" s="18" t="s">
        <v>63</v>
      </c>
      <c r="B93" s="57"/>
      <c r="C93" s="57"/>
      <c r="D93" s="19"/>
      <c r="E93" s="19">
        <v>908</v>
      </c>
      <c r="F93" s="19">
        <v>151.33333333333331</v>
      </c>
      <c r="G93" s="19">
        <v>657</v>
      </c>
      <c r="H93" s="19">
        <v>109.5</v>
      </c>
      <c r="I93" s="20">
        <v>1478</v>
      </c>
      <c r="J93" s="21">
        <v>92.833333333333329</v>
      </c>
      <c r="K93" s="21">
        <v>58.500000000000007</v>
      </c>
      <c r="L93" s="21">
        <v>63.333333333333329</v>
      </c>
      <c r="M93" s="21">
        <v>46.166666666666657</v>
      </c>
      <c r="N93" s="23">
        <f t="shared" si="9"/>
        <v>0.72356828193832601</v>
      </c>
    </row>
    <row r="94" spans="1:14" ht="30" x14ac:dyDescent="0.25">
      <c r="A94" s="13" t="s">
        <v>64</v>
      </c>
      <c r="B94" s="61" t="s">
        <v>457</v>
      </c>
      <c r="C94" s="40" t="s">
        <v>524</v>
      </c>
      <c r="D94" s="14">
        <v>6</v>
      </c>
      <c r="E94" s="14">
        <v>104</v>
      </c>
      <c r="F94" s="14">
        <v>17.333333333333332</v>
      </c>
      <c r="G94" s="14">
        <v>72</v>
      </c>
      <c r="H94" s="14">
        <v>12</v>
      </c>
      <c r="I94" s="15">
        <v>101</v>
      </c>
      <c r="J94" s="16">
        <v>10.666666666666666</v>
      </c>
      <c r="K94" s="16">
        <v>6.666666666666667</v>
      </c>
      <c r="L94" s="16">
        <v>7.0000000000000009</v>
      </c>
      <c r="M94" s="16">
        <v>5</v>
      </c>
      <c r="N94" s="17">
        <f t="shared" si="9"/>
        <v>0.69230769230769229</v>
      </c>
    </row>
    <row r="95" spans="1:14" ht="30" x14ac:dyDescent="0.25">
      <c r="A95" s="28" t="str">
        <f t="shared" ref="A95:A100" si="12">A94</f>
        <v>Buga</v>
      </c>
      <c r="B95" s="40" t="str">
        <f t="shared" ref="B95:B100" si="13">B94</f>
        <v>Penal con Función de Conocimiento</v>
      </c>
      <c r="C95" s="40" t="s">
        <v>525</v>
      </c>
      <c r="D95" s="14">
        <v>6</v>
      </c>
      <c r="E95" s="14">
        <v>293</v>
      </c>
      <c r="F95" s="14">
        <v>48.833333333333336</v>
      </c>
      <c r="G95" s="14">
        <v>176</v>
      </c>
      <c r="H95" s="14">
        <v>29.333333333333332</v>
      </c>
      <c r="I95" s="15">
        <v>736</v>
      </c>
      <c r="J95" s="16">
        <v>31.5</v>
      </c>
      <c r="K95" s="16">
        <v>17.333333333333332</v>
      </c>
      <c r="L95" s="16">
        <v>14.333333333333334</v>
      </c>
      <c r="M95" s="16">
        <v>14.999999999999998</v>
      </c>
      <c r="N95" s="17">
        <f t="shared" si="9"/>
        <v>0.60068259385665534</v>
      </c>
    </row>
    <row r="96" spans="1:14" ht="30" x14ac:dyDescent="0.25">
      <c r="A96" s="28" t="str">
        <f t="shared" si="12"/>
        <v>Buga</v>
      </c>
      <c r="B96" s="40" t="str">
        <f t="shared" si="13"/>
        <v>Penal con Función de Conocimiento</v>
      </c>
      <c r="C96" s="40" t="s">
        <v>526</v>
      </c>
      <c r="D96" s="14">
        <v>6</v>
      </c>
      <c r="E96" s="14">
        <v>295</v>
      </c>
      <c r="F96" s="14">
        <v>49.166666666666664</v>
      </c>
      <c r="G96" s="14">
        <v>347</v>
      </c>
      <c r="H96" s="14">
        <v>57.833333333333336</v>
      </c>
      <c r="I96" s="15">
        <v>691</v>
      </c>
      <c r="J96" s="16">
        <v>32.5</v>
      </c>
      <c r="K96" s="16">
        <v>16.666666666666668</v>
      </c>
      <c r="L96" s="16">
        <v>41.166666666666657</v>
      </c>
      <c r="M96" s="16">
        <v>16.666666666666668</v>
      </c>
      <c r="N96" s="17">
        <f t="shared" si="9"/>
        <v>1.1762711864406781</v>
      </c>
    </row>
    <row r="97" spans="1:14" ht="30" x14ac:dyDescent="0.25">
      <c r="A97" s="28" t="str">
        <f t="shared" si="12"/>
        <v>Buga</v>
      </c>
      <c r="B97" s="40" t="str">
        <f t="shared" si="13"/>
        <v>Penal con Función de Conocimiento</v>
      </c>
      <c r="C97" s="40" t="s">
        <v>527</v>
      </c>
      <c r="D97" s="14">
        <v>3</v>
      </c>
      <c r="E97" s="14">
        <v>61</v>
      </c>
      <c r="F97" s="14">
        <v>20.333333333333332</v>
      </c>
      <c r="G97" s="14">
        <v>60</v>
      </c>
      <c r="H97" s="14">
        <v>20</v>
      </c>
      <c r="I97" s="15">
        <v>738</v>
      </c>
      <c r="J97" s="16">
        <v>0</v>
      </c>
      <c r="K97" s="16">
        <v>20.333333333333332</v>
      </c>
      <c r="L97" s="16">
        <v>0</v>
      </c>
      <c r="M97" s="16">
        <v>20</v>
      </c>
      <c r="N97" s="17">
        <f t="shared" si="9"/>
        <v>0.98360655737704916</v>
      </c>
    </row>
    <row r="98" spans="1:14" ht="30" x14ac:dyDescent="0.25">
      <c r="A98" s="28" t="str">
        <f t="shared" si="12"/>
        <v>Buga</v>
      </c>
      <c r="B98" s="40" t="str">
        <f t="shared" si="13"/>
        <v>Penal con Función de Conocimiento</v>
      </c>
      <c r="C98" s="40" t="s">
        <v>528</v>
      </c>
      <c r="D98" s="14">
        <v>6</v>
      </c>
      <c r="E98" s="14">
        <v>223</v>
      </c>
      <c r="F98" s="14">
        <v>37.166666666666664</v>
      </c>
      <c r="G98" s="14">
        <v>145</v>
      </c>
      <c r="H98" s="14">
        <v>24.166666666666668</v>
      </c>
      <c r="I98" s="15">
        <v>341</v>
      </c>
      <c r="J98" s="16">
        <v>24.499999999999996</v>
      </c>
      <c r="K98" s="16">
        <v>12.666666666666666</v>
      </c>
      <c r="L98" s="16">
        <v>12.833333333333336</v>
      </c>
      <c r="M98" s="16">
        <v>11.333333333333334</v>
      </c>
      <c r="N98" s="17">
        <f t="shared" si="9"/>
        <v>0.65022421524663676</v>
      </c>
    </row>
    <row r="99" spans="1:14" ht="30" x14ac:dyDescent="0.25">
      <c r="A99" s="28" t="str">
        <f t="shared" si="12"/>
        <v>Buga</v>
      </c>
      <c r="B99" s="40" t="str">
        <f t="shared" si="13"/>
        <v>Penal con Función de Conocimiento</v>
      </c>
      <c r="C99" s="40" t="s">
        <v>529</v>
      </c>
      <c r="D99" s="14">
        <v>6</v>
      </c>
      <c r="E99" s="14">
        <v>328</v>
      </c>
      <c r="F99" s="14">
        <v>54.666666666666664</v>
      </c>
      <c r="G99" s="14">
        <v>313</v>
      </c>
      <c r="H99" s="14">
        <v>52.166666666666664</v>
      </c>
      <c r="I99" s="15">
        <v>302</v>
      </c>
      <c r="J99" s="16">
        <v>37.833333333333343</v>
      </c>
      <c r="K99" s="16">
        <v>16.833333333333332</v>
      </c>
      <c r="L99" s="16">
        <v>37.666666666666671</v>
      </c>
      <c r="M99" s="16">
        <v>14.499999999999998</v>
      </c>
      <c r="N99" s="17">
        <f t="shared" si="9"/>
        <v>0.95426829268292679</v>
      </c>
    </row>
    <row r="100" spans="1:14" ht="30" x14ac:dyDescent="0.25">
      <c r="A100" s="28" t="str">
        <f t="shared" si="12"/>
        <v>Buga</v>
      </c>
      <c r="B100" s="40" t="str">
        <f t="shared" si="13"/>
        <v>Penal con Función de Conocimiento</v>
      </c>
      <c r="C100" s="40" t="s">
        <v>530</v>
      </c>
      <c r="D100" s="14">
        <v>3</v>
      </c>
      <c r="E100" s="14">
        <v>100</v>
      </c>
      <c r="F100" s="14">
        <v>33.333333333333336</v>
      </c>
      <c r="G100" s="14">
        <v>53</v>
      </c>
      <c r="H100" s="14">
        <v>17.666666666666668</v>
      </c>
      <c r="I100" s="15">
        <v>125</v>
      </c>
      <c r="J100" s="16">
        <v>21.666666666666664</v>
      </c>
      <c r="K100" s="16">
        <v>11.666666666666668</v>
      </c>
      <c r="L100" s="16">
        <v>10.666666666666666</v>
      </c>
      <c r="M100" s="16">
        <v>7</v>
      </c>
      <c r="N100" s="17">
        <f t="shared" si="9"/>
        <v>0.53</v>
      </c>
    </row>
    <row r="101" spans="1:14" x14ac:dyDescent="0.25">
      <c r="A101" s="50" t="s">
        <v>1593</v>
      </c>
      <c r="B101" s="56"/>
      <c r="C101" s="56"/>
      <c r="D101" s="51"/>
      <c r="E101" s="51"/>
      <c r="F101" s="51">
        <v>37</v>
      </c>
      <c r="G101" s="51"/>
      <c r="H101" s="51">
        <v>30</v>
      </c>
      <c r="I101" s="52"/>
      <c r="J101" s="53">
        <v>23</v>
      </c>
      <c r="K101" s="53">
        <v>15</v>
      </c>
      <c r="L101" s="53">
        <v>18</v>
      </c>
      <c r="M101" s="53">
        <v>13</v>
      </c>
      <c r="N101" s="54"/>
    </row>
    <row r="102" spans="1:14" x14ac:dyDescent="0.25">
      <c r="A102" s="18" t="s">
        <v>70</v>
      </c>
      <c r="B102" s="57"/>
      <c r="C102" s="57"/>
      <c r="D102" s="19"/>
      <c r="E102" s="19">
        <v>1404</v>
      </c>
      <c r="F102" s="19">
        <v>260.83333333333331</v>
      </c>
      <c r="G102" s="19">
        <v>1166</v>
      </c>
      <c r="H102" s="19">
        <v>213.16666666666663</v>
      </c>
      <c r="I102" s="20">
        <v>3034</v>
      </c>
      <c r="J102" s="21">
        <v>158.66666666666666</v>
      </c>
      <c r="K102" s="21">
        <v>102.16666666666667</v>
      </c>
      <c r="L102" s="21">
        <v>123.66666666666667</v>
      </c>
      <c r="M102" s="21">
        <v>89.5</v>
      </c>
      <c r="N102" s="23">
        <f t="shared" si="9"/>
        <v>0.83048433048433046</v>
      </c>
    </row>
    <row r="103" spans="1:14" ht="30" x14ac:dyDescent="0.25">
      <c r="A103" s="13" t="s">
        <v>71</v>
      </c>
      <c r="B103" s="61" t="s">
        <v>457</v>
      </c>
      <c r="C103" s="40" t="s">
        <v>531</v>
      </c>
      <c r="D103" s="14">
        <v>6</v>
      </c>
      <c r="E103" s="14">
        <v>167</v>
      </c>
      <c r="F103" s="14">
        <v>27.833333333333332</v>
      </c>
      <c r="G103" s="14">
        <v>174</v>
      </c>
      <c r="H103" s="14">
        <v>29</v>
      </c>
      <c r="I103" s="15">
        <v>246</v>
      </c>
      <c r="J103" s="16">
        <v>16.333333333333336</v>
      </c>
      <c r="K103" s="16">
        <v>11.5</v>
      </c>
      <c r="L103" s="16">
        <v>16.166666666666664</v>
      </c>
      <c r="M103" s="16">
        <v>12.833333333333332</v>
      </c>
      <c r="N103" s="17">
        <f t="shared" si="9"/>
        <v>1.0419161676646707</v>
      </c>
    </row>
    <row r="104" spans="1:14" ht="30" x14ac:dyDescent="0.25">
      <c r="A104" s="28" t="str">
        <f t="shared" ref="A104:A124" si="14">A103</f>
        <v>Cali</v>
      </c>
      <c r="B104" s="40" t="str">
        <f t="shared" ref="B104:B124" si="15">B103</f>
        <v>Penal con Función de Conocimiento</v>
      </c>
      <c r="C104" s="40" t="s">
        <v>532</v>
      </c>
      <c r="D104" s="14">
        <v>6</v>
      </c>
      <c r="E104" s="14">
        <v>192</v>
      </c>
      <c r="F104" s="14">
        <v>32</v>
      </c>
      <c r="G104" s="14">
        <v>155</v>
      </c>
      <c r="H104" s="14">
        <v>25.833333333333332</v>
      </c>
      <c r="I104" s="15">
        <v>119</v>
      </c>
      <c r="J104" s="16">
        <v>17.166666666666668</v>
      </c>
      <c r="K104" s="16">
        <v>14.833333333333332</v>
      </c>
      <c r="L104" s="16">
        <v>12.999999999999998</v>
      </c>
      <c r="M104" s="16">
        <v>12.833333333333334</v>
      </c>
      <c r="N104" s="17">
        <f t="shared" si="9"/>
        <v>0.80729166666666663</v>
      </c>
    </row>
    <row r="105" spans="1:14" ht="30" x14ac:dyDescent="0.25">
      <c r="A105" s="28" t="str">
        <f t="shared" si="14"/>
        <v>Cali</v>
      </c>
      <c r="B105" s="40" t="str">
        <f t="shared" si="15"/>
        <v>Penal con Función de Conocimiento</v>
      </c>
      <c r="C105" s="40" t="s">
        <v>533</v>
      </c>
      <c r="D105" s="14">
        <v>6</v>
      </c>
      <c r="E105" s="14">
        <v>107</v>
      </c>
      <c r="F105" s="14">
        <v>17.833333333333332</v>
      </c>
      <c r="G105" s="14">
        <v>111</v>
      </c>
      <c r="H105" s="14">
        <v>18.5</v>
      </c>
      <c r="I105" s="15">
        <v>111</v>
      </c>
      <c r="J105" s="16">
        <v>17.833333333333336</v>
      </c>
      <c r="K105" s="16"/>
      <c r="L105" s="16">
        <v>18.5</v>
      </c>
      <c r="M105" s="16"/>
      <c r="N105" s="17">
        <f t="shared" si="9"/>
        <v>1.0373831775700935</v>
      </c>
    </row>
    <row r="106" spans="1:14" ht="30" x14ac:dyDescent="0.25">
      <c r="A106" s="28" t="str">
        <f t="shared" si="14"/>
        <v>Cali</v>
      </c>
      <c r="B106" s="40" t="str">
        <f t="shared" si="15"/>
        <v>Penal con Función de Conocimiento</v>
      </c>
      <c r="C106" s="40" t="s">
        <v>534</v>
      </c>
      <c r="D106" s="14">
        <v>6</v>
      </c>
      <c r="E106" s="14">
        <v>186</v>
      </c>
      <c r="F106" s="14">
        <v>31</v>
      </c>
      <c r="G106" s="14">
        <v>184</v>
      </c>
      <c r="H106" s="14">
        <v>30.666666666666668</v>
      </c>
      <c r="I106" s="15">
        <v>249</v>
      </c>
      <c r="J106" s="16">
        <v>16.166666666666664</v>
      </c>
      <c r="K106" s="16">
        <v>14.833333333333334</v>
      </c>
      <c r="L106" s="16">
        <v>16.666666666666668</v>
      </c>
      <c r="M106" s="16">
        <v>14</v>
      </c>
      <c r="N106" s="17">
        <f t="shared" si="9"/>
        <v>0.989247311827957</v>
      </c>
    </row>
    <row r="107" spans="1:14" ht="30" x14ac:dyDescent="0.25">
      <c r="A107" s="28" t="str">
        <f t="shared" si="14"/>
        <v>Cali</v>
      </c>
      <c r="B107" s="40" t="str">
        <f t="shared" si="15"/>
        <v>Penal con Función de Conocimiento</v>
      </c>
      <c r="C107" s="40" t="s">
        <v>535</v>
      </c>
      <c r="D107" s="14">
        <v>6</v>
      </c>
      <c r="E107" s="14">
        <v>219</v>
      </c>
      <c r="F107" s="14">
        <v>36.5</v>
      </c>
      <c r="G107" s="14">
        <v>216</v>
      </c>
      <c r="H107" s="14">
        <v>36</v>
      </c>
      <c r="I107" s="15">
        <v>226</v>
      </c>
      <c r="J107" s="16">
        <v>20</v>
      </c>
      <c r="K107" s="16">
        <v>16.5</v>
      </c>
      <c r="L107" s="16">
        <v>21.833333333333339</v>
      </c>
      <c r="M107" s="16">
        <v>14.166666666666666</v>
      </c>
      <c r="N107" s="17">
        <f t="shared" si="9"/>
        <v>0.98630136986301364</v>
      </c>
    </row>
    <row r="108" spans="1:14" ht="30" x14ac:dyDescent="0.25">
      <c r="A108" s="28" t="str">
        <f t="shared" si="14"/>
        <v>Cali</v>
      </c>
      <c r="B108" s="40" t="str">
        <f t="shared" si="15"/>
        <v>Penal con Función de Conocimiento</v>
      </c>
      <c r="C108" s="40" t="s">
        <v>622</v>
      </c>
      <c r="D108" s="29" t="s">
        <v>204</v>
      </c>
      <c r="E108" s="29" t="s">
        <v>204</v>
      </c>
      <c r="F108" s="29" t="s">
        <v>204</v>
      </c>
      <c r="G108" s="29" t="s">
        <v>204</v>
      </c>
      <c r="H108" s="29" t="s">
        <v>204</v>
      </c>
      <c r="I108" s="29" t="s">
        <v>204</v>
      </c>
      <c r="J108" s="29" t="s">
        <v>204</v>
      </c>
      <c r="K108" s="29" t="s">
        <v>204</v>
      </c>
      <c r="L108" s="29" t="s">
        <v>204</v>
      </c>
      <c r="M108" s="29" t="s">
        <v>204</v>
      </c>
      <c r="N108" s="29" t="s">
        <v>204</v>
      </c>
    </row>
    <row r="109" spans="1:14" ht="30" x14ac:dyDescent="0.25">
      <c r="A109" s="28" t="str">
        <f>A107</f>
        <v>Cali</v>
      </c>
      <c r="B109" s="40" t="str">
        <f>B107</f>
        <v>Penal con Función de Conocimiento</v>
      </c>
      <c r="C109" s="40" t="s">
        <v>536</v>
      </c>
      <c r="D109" s="14">
        <v>6</v>
      </c>
      <c r="E109" s="14">
        <v>191</v>
      </c>
      <c r="F109" s="14">
        <v>31.833333333333332</v>
      </c>
      <c r="G109" s="14">
        <v>140</v>
      </c>
      <c r="H109" s="14">
        <v>23.333333333333332</v>
      </c>
      <c r="I109" s="15">
        <v>199</v>
      </c>
      <c r="J109" s="16">
        <v>17.333333333333329</v>
      </c>
      <c r="K109" s="16">
        <v>14.5</v>
      </c>
      <c r="L109" s="16">
        <v>13.499999999999995</v>
      </c>
      <c r="M109" s="16">
        <v>9.8333333333333321</v>
      </c>
      <c r="N109" s="17">
        <f t="shared" si="9"/>
        <v>0.73298429319371727</v>
      </c>
    </row>
    <row r="110" spans="1:14" ht="30" x14ac:dyDescent="0.25">
      <c r="A110" s="28" t="str">
        <f t="shared" si="14"/>
        <v>Cali</v>
      </c>
      <c r="B110" s="40" t="str">
        <f t="shared" si="15"/>
        <v>Penal con Función de Conocimiento</v>
      </c>
      <c r="C110" s="40" t="s">
        <v>537</v>
      </c>
      <c r="D110" s="14">
        <v>6</v>
      </c>
      <c r="E110" s="14">
        <v>178</v>
      </c>
      <c r="F110" s="14">
        <v>29.666666666666668</v>
      </c>
      <c r="G110" s="14">
        <v>170</v>
      </c>
      <c r="H110" s="14">
        <v>28.333333333333332</v>
      </c>
      <c r="I110" s="15">
        <v>198</v>
      </c>
      <c r="J110" s="16">
        <v>16.166666666666668</v>
      </c>
      <c r="K110" s="16">
        <v>13.5</v>
      </c>
      <c r="L110" s="16">
        <v>19</v>
      </c>
      <c r="M110" s="16">
        <v>9.3333333333333321</v>
      </c>
      <c r="N110" s="17">
        <f t="shared" si="9"/>
        <v>0.9550561797752809</v>
      </c>
    </row>
    <row r="111" spans="1:14" ht="30" x14ac:dyDescent="0.25">
      <c r="A111" s="28" t="str">
        <f t="shared" si="14"/>
        <v>Cali</v>
      </c>
      <c r="B111" s="40" t="str">
        <f t="shared" si="15"/>
        <v>Penal con Función de Conocimiento</v>
      </c>
      <c r="C111" s="40" t="s">
        <v>538</v>
      </c>
      <c r="D111" s="14">
        <v>6</v>
      </c>
      <c r="E111" s="14">
        <v>166</v>
      </c>
      <c r="F111" s="14">
        <v>27.666666666666668</v>
      </c>
      <c r="G111" s="14">
        <v>151</v>
      </c>
      <c r="H111" s="14">
        <v>25.166666666666668</v>
      </c>
      <c r="I111" s="15">
        <v>300</v>
      </c>
      <c r="J111" s="16">
        <v>14.166666666666668</v>
      </c>
      <c r="K111" s="16">
        <v>13.499999999999998</v>
      </c>
      <c r="L111" s="16">
        <v>13.83333333333333</v>
      </c>
      <c r="M111" s="16">
        <v>11.333333333333334</v>
      </c>
      <c r="N111" s="17">
        <f t="shared" si="9"/>
        <v>0.90963855421686746</v>
      </c>
    </row>
    <row r="112" spans="1:14" ht="30" x14ac:dyDescent="0.25">
      <c r="A112" s="28" t="str">
        <f t="shared" si="14"/>
        <v>Cali</v>
      </c>
      <c r="B112" s="40" t="str">
        <f t="shared" si="15"/>
        <v>Penal con Función de Conocimiento</v>
      </c>
      <c r="C112" s="40" t="s">
        <v>539</v>
      </c>
      <c r="D112" s="14">
        <v>6</v>
      </c>
      <c r="E112" s="14">
        <v>172</v>
      </c>
      <c r="F112" s="14">
        <v>28.666666666666668</v>
      </c>
      <c r="G112" s="14">
        <v>154</v>
      </c>
      <c r="H112" s="14">
        <v>25.666666666666668</v>
      </c>
      <c r="I112" s="15">
        <v>260</v>
      </c>
      <c r="J112" s="16">
        <v>13.333333333333334</v>
      </c>
      <c r="K112" s="16">
        <v>15.333333333333332</v>
      </c>
      <c r="L112" s="16">
        <v>11.999999999999998</v>
      </c>
      <c r="M112" s="16">
        <v>13.666666666666668</v>
      </c>
      <c r="N112" s="17">
        <f t="shared" si="9"/>
        <v>0.89534883720930236</v>
      </c>
    </row>
    <row r="113" spans="1:14" ht="30" x14ac:dyDescent="0.25">
      <c r="A113" s="28" t="str">
        <f t="shared" si="14"/>
        <v>Cali</v>
      </c>
      <c r="B113" s="40" t="str">
        <f t="shared" si="15"/>
        <v>Penal con Función de Conocimiento</v>
      </c>
      <c r="C113" s="40" t="s">
        <v>540</v>
      </c>
      <c r="D113" s="14">
        <v>6</v>
      </c>
      <c r="E113" s="14">
        <v>179</v>
      </c>
      <c r="F113" s="14">
        <v>29.833333333333332</v>
      </c>
      <c r="G113" s="14">
        <v>168</v>
      </c>
      <c r="H113" s="14">
        <v>28</v>
      </c>
      <c r="I113" s="15">
        <v>283</v>
      </c>
      <c r="J113" s="16">
        <v>15.166666666666668</v>
      </c>
      <c r="K113" s="16">
        <v>14.666666666666666</v>
      </c>
      <c r="L113" s="16">
        <v>14.833333333333332</v>
      </c>
      <c r="M113" s="16">
        <v>13.166666666666664</v>
      </c>
      <c r="N113" s="17">
        <f t="shared" si="9"/>
        <v>0.93854748603351956</v>
      </c>
    </row>
    <row r="114" spans="1:14" ht="30" x14ac:dyDescent="0.25">
      <c r="A114" s="28" t="str">
        <f t="shared" si="14"/>
        <v>Cali</v>
      </c>
      <c r="B114" s="40" t="str">
        <f t="shared" si="15"/>
        <v>Penal con Función de Conocimiento</v>
      </c>
      <c r="C114" s="40" t="s">
        <v>541</v>
      </c>
      <c r="D114" s="14">
        <v>6</v>
      </c>
      <c r="E114" s="14">
        <v>149</v>
      </c>
      <c r="F114" s="14">
        <v>24.833333333333332</v>
      </c>
      <c r="G114" s="14">
        <v>89</v>
      </c>
      <c r="H114" s="14">
        <v>14.833333333333334</v>
      </c>
      <c r="I114" s="15">
        <v>331</v>
      </c>
      <c r="J114" s="16">
        <v>11.333333333333334</v>
      </c>
      <c r="K114" s="16">
        <v>13.499999999999998</v>
      </c>
      <c r="L114" s="16">
        <v>7.4999999999999991</v>
      </c>
      <c r="M114" s="16">
        <v>7.3333333333333348</v>
      </c>
      <c r="N114" s="17">
        <f t="shared" si="9"/>
        <v>0.59731543624161076</v>
      </c>
    </row>
    <row r="115" spans="1:14" ht="30" x14ac:dyDescent="0.25">
      <c r="A115" s="28" t="str">
        <f t="shared" si="14"/>
        <v>Cali</v>
      </c>
      <c r="B115" s="40" t="str">
        <f t="shared" si="15"/>
        <v>Penal con Función de Conocimiento</v>
      </c>
      <c r="C115" s="40" t="s">
        <v>623</v>
      </c>
      <c r="D115" s="29" t="s">
        <v>204</v>
      </c>
      <c r="E115" s="29" t="s">
        <v>204</v>
      </c>
      <c r="F115" s="29" t="s">
        <v>204</v>
      </c>
      <c r="G115" s="29" t="s">
        <v>204</v>
      </c>
      <c r="H115" s="29" t="s">
        <v>204</v>
      </c>
      <c r="I115" s="29" t="s">
        <v>204</v>
      </c>
      <c r="J115" s="29" t="s">
        <v>204</v>
      </c>
      <c r="K115" s="29" t="s">
        <v>204</v>
      </c>
      <c r="L115" s="29" t="s">
        <v>204</v>
      </c>
      <c r="M115" s="29" t="s">
        <v>204</v>
      </c>
      <c r="N115" s="29" t="s">
        <v>204</v>
      </c>
    </row>
    <row r="116" spans="1:14" ht="30" x14ac:dyDescent="0.25">
      <c r="A116" s="28" t="str">
        <f>A114</f>
        <v>Cali</v>
      </c>
      <c r="B116" s="40" t="str">
        <f>B114</f>
        <v>Penal con Función de Conocimiento</v>
      </c>
      <c r="C116" s="40" t="s">
        <v>542</v>
      </c>
      <c r="D116" s="14">
        <v>6</v>
      </c>
      <c r="E116" s="14">
        <v>141</v>
      </c>
      <c r="F116" s="14">
        <v>23.5</v>
      </c>
      <c r="G116" s="14">
        <v>111</v>
      </c>
      <c r="H116" s="14">
        <v>18.5</v>
      </c>
      <c r="I116" s="15">
        <v>90</v>
      </c>
      <c r="J116" s="16">
        <v>16</v>
      </c>
      <c r="K116" s="16">
        <v>7.5</v>
      </c>
      <c r="L116" s="16">
        <v>11.833333333333334</v>
      </c>
      <c r="M116" s="16">
        <v>6.6666666666666661</v>
      </c>
      <c r="N116" s="17">
        <f t="shared" si="9"/>
        <v>0.78723404255319152</v>
      </c>
    </row>
    <row r="117" spans="1:14" ht="30" x14ac:dyDescent="0.25">
      <c r="A117" s="28" t="str">
        <f t="shared" si="14"/>
        <v>Cali</v>
      </c>
      <c r="B117" s="40" t="str">
        <f t="shared" si="15"/>
        <v>Penal con Función de Conocimiento</v>
      </c>
      <c r="C117" s="40" t="s">
        <v>543</v>
      </c>
      <c r="D117" s="14">
        <v>6</v>
      </c>
      <c r="E117" s="14">
        <v>181</v>
      </c>
      <c r="F117" s="14">
        <v>30.166666666666668</v>
      </c>
      <c r="G117" s="14">
        <v>150</v>
      </c>
      <c r="H117" s="14">
        <v>25</v>
      </c>
      <c r="I117" s="15">
        <v>155</v>
      </c>
      <c r="J117" s="16">
        <v>16.666666666666671</v>
      </c>
      <c r="K117" s="16">
        <v>13.5</v>
      </c>
      <c r="L117" s="16">
        <v>14</v>
      </c>
      <c r="M117" s="16">
        <v>11.000000000000002</v>
      </c>
      <c r="N117" s="17">
        <f t="shared" si="9"/>
        <v>0.82872928176795579</v>
      </c>
    </row>
    <row r="118" spans="1:14" ht="30" x14ac:dyDescent="0.25">
      <c r="A118" s="28" t="str">
        <f t="shared" si="14"/>
        <v>Cali</v>
      </c>
      <c r="B118" s="40" t="str">
        <f t="shared" si="15"/>
        <v>Penal con Función de Conocimiento</v>
      </c>
      <c r="C118" s="40" t="s">
        <v>544</v>
      </c>
      <c r="D118" s="14">
        <v>6</v>
      </c>
      <c r="E118" s="14">
        <v>182</v>
      </c>
      <c r="F118" s="14">
        <v>30.333333333333332</v>
      </c>
      <c r="G118" s="14">
        <v>164</v>
      </c>
      <c r="H118" s="14">
        <v>27.333333333333332</v>
      </c>
      <c r="I118" s="15">
        <v>128</v>
      </c>
      <c r="J118" s="16">
        <v>14.666666666666666</v>
      </c>
      <c r="K118" s="16">
        <v>15.666666666666666</v>
      </c>
      <c r="L118" s="16">
        <v>14.83333333333333</v>
      </c>
      <c r="M118" s="16">
        <v>12.5</v>
      </c>
      <c r="N118" s="17">
        <f t="shared" si="9"/>
        <v>0.90109890109890112</v>
      </c>
    </row>
    <row r="119" spans="1:14" ht="30" x14ac:dyDescent="0.25">
      <c r="A119" s="28" t="str">
        <f t="shared" si="14"/>
        <v>Cali</v>
      </c>
      <c r="B119" s="40" t="str">
        <f t="shared" si="15"/>
        <v>Penal con Función de Conocimiento</v>
      </c>
      <c r="C119" s="40" t="s">
        <v>545</v>
      </c>
      <c r="D119" s="14">
        <v>6</v>
      </c>
      <c r="E119" s="14">
        <v>158</v>
      </c>
      <c r="F119" s="14">
        <v>26.333333333333332</v>
      </c>
      <c r="G119" s="14">
        <v>151</v>
      </c>
      <c r="H119" s="14">
        <v>25.166666666666668</v>
      </c>
      <c r="I119" s="15">
        <v>204</v>
      </c>
      <c r="J119" s="16">
        <v>14.166666666666664</v>
      </c>
      <c r="K119" s="16">
        <v>12.166666666666666</v>
      </c>
      <c r="L119" s="16">
        <v>16.833333333333329</v>
      </c>
      <c r="M119" s="16">
        <v>8.3333333333333321</v>
      </c>
      <c r="N119" s="17">
        <f t="shared" si="9"/>
        <v>0.95569620253164556</v>
      </c>
    </row>
    <row r="120" spans="1:14" ht="30" x14ac:dyDescent="0.25">
      <c r="A120" s="28" t="str">
        <f t="shared" si="14"/>
        <v>Cali</v>
      </c>
      <c r="B120" s="40" t="str">
        <f t="shared" si="15"/>
        <v>Penal con Función de Conocimiento</v>
      </c>
      <c r="C120" s="40" t="s">
        <v>546</v>
      </c>
      <c r="D120" s="14">
        <v>6</v>
      </c>
      <c r="E120" s="14">
        <v>122</v>
      </c>
      <c r="F120" s="14">
        <v>20.333333333333332</v>
      </c>
      <c r="G120" s="14">
        <v>113</v>
      </c>
      <c r="H120" s="14">
        <v>18.833333333333332</v>
      </c>
      <c r="I120" s="15">
        <v>245</v>
      </c>
      <c r="J120" s="16">
        <v>7.1666666666666687</v>
      </c>
      <c r="K120" s="16">
        <v>13.166666666666666</v>
      </c>
      <c r="L120" s="16">
        <v>6.0000000000000009</v>
      </c>
      <c r="M120" s="16">
        <v>12.833333333333332</v>
      </c>
      <c r="N120" s="17">
        <f t="shared" si="9"/>
        <v>0.92622950819672134</v>
      </c>
    </row>
    <row r="121" spans="1:14" ht="30" x14ac:dyDescent="0.25">
      <c r="A121" s="28" t="str">
        <f t="shared" si="14"/>
        <v>Cali</v>
      </c>
      <c r="B121" s="40" t="str">
        <f t="shared" si="15"/>
        <v>Penal con Función de Conocimiento</v>
      </c>
      <c r="C121" s="40" t="s">
        <v>547</v>
      </c>
      <c r="D121" s="14">
        <v>6</v>
      </c>
      <c r="E121" s="14">
        <v>174</v>
      </c>
      <c r="F121" s="14">
        <v>29</v>
      </c>
      <c r="G121" s="14">
        <v>180</v>
      </c>
      <c r="H121" s="14">
        <v>30</v>
      </c>
      <c r="I121" s="15">
        <v>327</v>
      </c>
      <c r="J121" s="16">
        <v>13.83333333333333</v>
      </c>
      <c r="K121" s="16">
        <v>15.166666666666668</v>
      </c>
      <c r="L121" s="16">
        <v>17.666666666666668</v>
      </c>
      <c r="M121" s="16">
        <v>12.333333333333336</v>
      </c>
      <c r="N121" s="17">
        <f t="shared" si="9"/>
        <v>1.0344827586206897</v>
      </c>
    </row>
    <row r="122" spans="1:14" ht="30" x14ac:dyDescent="0.25">
      <c r="A122" s="28" t="str">
        <f t="shared" si="14"/>
        <v>Cali</v>
      </c>
      <c r="B122" s="40" t="str">
        <f t="shared" si="15"/>
        <v>Penal con Función de Conocimiento</v>
      </c>
      <c r="C122" s="40" t="s">
        <v>548</v>
      </c>
      <c r="D122" s="14">
        <v>6</v>
      </c>
      <c r="E122" s="14">
        <v>165</v>
      </c>
      <c r="F122" s="14">
        <v>27.5</v>
      </c>
      <c r="G122" s="14">
        <v>142</v>
      </c>
      <c r="H122" s="14">
        <v>23.666666666666668</v>
      </c>
      <c r="I122" s="15">
        <v>130</v>
      </c>
      <c r="J122" s="16">
        <v>13.499999999999998</v>
      </c>
      <c r="K122" s="16">
        <v>14</v>
      </c>
      <c r="L122" s="16">
        <v>11</v>
      </c>
      <c r="M122" s="16">
        <v>12.666666666666666</v>
      </c>
      <c r="N122" s="17">
        <f t="shared" si="9"/>
        <v>0.8606060606060606</v>
      </c>
    </row>
    <row r="123" spans="1:14" ht="30" x14ac:dyDescent="0.25">
      <c r="A123" s="28" t="str">
        <f t="shared" si="14"/>
        <v>Cali</v>
      </c>
      <c r="B123" s="40" t="str">
        <f t="shared" si="15"/>
        <v>Penal con Función de Conocimiento</v>
      </c>
      <c r="C123" s="40" t="s">
        <v>549</v>
      </c>
      <c r="D123" s="14">
        <v>6</v>
      </c>
      <c r="E123" s="14">
        <v>185</v>
      </c>
      <c r="F123" s="14">
        <v>30.833333333333332</v>
      </c>
      <c r="G123" s="14">
        <v>183</v>
      </c>
      <c r="H123" s="14">
        <v>30.5</v>
      </c>
      <c r="I123" s="15">
        <v>228</v>
      </c>
      <c r="J123" s="16">
        <v>16.666666666666668</v>
      </c>
      <c r="K123" s="16">
        <v>14.166666666666666</v>
      </c>
      <c r="L123" s="16">
        <v>17.999999999999996</v>
      </c>
      <c r="M123" s="16">
        <v>12.499999999999998</v>
      </c>
      <c r="N123" s="17">
        <f t="shared" si="9"/>
        <v>0.98918918918918919</v>
      </c>
    </row>
    <row r="124" spans="1:14" ht="30" x14ac:dyDescent="0.25">
      <c r="A124" s="28" t="str">
        <f t="shared" si="14"/>
        <v>Cali</v>
      </c>
      <c r="B124" s="40" t="str">
        <f t="shared" si="15"/>
        <v>Penal con Función de Conocimiento</v>
      </c>
      <c r="C124" s="40" t="s">
        <v>550</v>
      </c>
      <c r="D124" s="14">
        <v>6</v>
      </c>
      <c r="E124" s="14">
        <v>177</v>
      </c>
      <c r="F124" s="14">
        <v>29.5</v>
      </c>
      <c r="G124" s="14">
        <v>144</v>
      </c>
      <c r="H124" s="14">
        <v>24</v>
      </c>
      <c r="I124" s="15">
        <v>133</v>
      </c>
      <c r="J124" s="16">
        <v>14.333333333333332</v>
      </c>
      <c r="K124" s="16">
        <v>15.166666666666664</v>
      </c>
      <c r="L124" s="16">
        <v>10.499999999999998</v>
      </c>
      <c r="M124" s="16">
        <v>13.5</v>
      </c>
      <c r="N124" s="17">
        <f t="shared" si="9"/>
        <v>0.81355932203389836</v>
      </c>
    </row>
    <row r="125" spans="1:14" x14ac:dyDescent="0.25">
      <c r="A125" s="50" t="s">
        <v>1593</v>
      </c>
      <c r="B125" s="56"/>
      <c r="C125" s="56"/>
      <c r="D125" s="51"/>
      <c r="E125" s="51"/>
      <c r="F125" s="51">
        <v>28</v>
      </c>
      <c r="G125" s="51"/>
      <c r="H125" s="51">
        <v>25</v>
      </c>
      <c r="I125" s="52"/>
      <c r="J125" s="53">
        <v>15</v>
      </c>
      <c r="K125" s="53">
        <v>14</v>
      </c>
      <c r="L125" s="53">
        <v>14</v>
      </c>
      <c r="M125" s="53">
        <v>12</v>
      </c>
      <c r="N125" s="54"/>
    </row>
    <row r="126" spans="1:14" x14ac:dyDescent="0.25">
      <c r="A126" s="18" t="s">
        <v>81</v>
      </c>
      <c r="B126" s="57"/>
      <c r="C126" s="57"/>
      <c r="D126" s="19"/>
      <c r="E126" s="19">
        <v>3391</v>
      </c>
      <c r="F126" s="19">
        <v>565.16666666666663</v>
      </c>
      <c r="G126" s="19">
        <v>3050</v>
      </c>
      <c r="H126" s="19">
        <v>508.33333333333331</v>
      </c>
      <c r="I126" s="20">
        <v>4162</v>
      </c>
      <c r="J126" s="21">
        <v>302</v>
      </c>
      <c r="K126" s="21">
        <v>263.16666666666663</v>
      </c>
      <c r="L126" s="21">
        <v>287.5</v>
      </c>
      <c r="M126" s="21">
        <v>220.83333333333334</v>
      </c>
      <c r="N126" s="23">
        <f t="shared" si="9"/>
        <v>0.89943969330580953</v>
      </c>
    </row>
    <row r="127" spans="1:14" ht="30" x14ac:dyDescent="0.25">
      <c r="A127" s="13" t="s">
        <v>82</v>
      </c>
      <c r="B127" s="61" t="s">
        <v>457</v>
      </c>
      <c r="C127" s="40" t="s">
        <v>551</v>
      </c>
      <c r="D127" s="14">
        <v>3</v>
      </c>
      <c r="E127" s="14">
        <v>67</v>
      </c>
      <c r="F127" s="14">
        <v>22.333333333333332</v>
      </c>
      <c r="G127" s="14">
        <v>69</v>
      </c>
      <c r="H127" s="14">
        <v>23</v>
      </c>
      <c r="I127" s="15">
        <v>20</v>
      </c>
      <c r="J127" s="16"/>
      <c r="K127" s="16">
        <v>22.333333333333332</v>
      </c>
      <c r="L127" s="16"/>
      <c r="M127" s="16">
        <v>22.999999999999996</v>
      </c>
      <c r="N127" s="17">
        <f t="shared" si="9"/>
        <v>1.0298507462686568</v>
      </c>
    </row>
    <row r="128" spans="1:14" x14ac:dyDescent="0.25">
      <c r="A128" s="50" t="s">
        <v>1593</v>
      </c>
      <c r="B128" s="56"/>
      <c r="C128" s="56"/>
      <c r="D128" s="51"/>
      <c r="E128" s="51"/>
      <c r="F128" s="51">
        <v>22</v>
      </c>
      <c r="G128" s="51"/>
      <c r="H128" s="51">
        <v>23</v>
      </c>
      <c r="I128" s="52"/>
      <c r="J128" s="53"/>
      <c r="K128" s="53">
        <v>22</v>
      </c>
      <c r="L128" s="53"/>
      <c r="M128" s="53">
        <v>23</v>
      </c>
      <c r="N128" s="54"/>
    </row>
    <row r="129" spans="1:14" x14ac:dyDescent="0.25">
      <c r="A129" s="18" t="s">
        <v>85</v>
      </c>
      <c r="B129" s="57"/>
      <c r="C129" s="57"/>
      <c r="D129" s="19"/>
      <c r="E129" s="19">
        <v>67</v>
      </c>
      <c r="F129" s="19">
        <v>22.333333333333332</v>
      </c>
      <c r="G129" s="19">
        <v>69</v>
      </c>
      <c r="H129" s="19">
        <v>23</v>
      </c>
      <c r="I129" s="20">
        <v>20</v>
      </c>
      <c r="J129" s="21"/>
      <c r="K129" s="21">
        <v>22.333333333333332</v>
      </c>
      <c r="L129" s="21"/>
      <c r="M129" s="21">
        <v>22.999999999999996</v>
      </c>
      <c r="N129" s="23">
        <f t="shared" si="9"/>
        <v>1.0298507462686568</v>
      </c>
    </row>
    <row r="130" spans="1:14" ht="30" x14ac:dyDescent="0.25">
      <c r="A130" s="13" t="s">
        <v>86</v>
      </c>
      <c r="B130" s="61" t="s">
        <v>457</v>
      </c>
      <c r="C130" s="40" t="s">
        <v>552</v>
      </c>
      <c r="D130" s="14">
        <v>6</v>
      </c>
      <c r="E130" s="14">
        <v>294</v>
      </c>
      <c r="F130" s="14">
        <v>49</v>
      </c>
      <c r="G130" s="14">
        <v>236</v>
      </c>
      <c r="H130" s="14">
        <v>39.333333333333336</v>
      </c>
      <c r="I130" s="15">
        <v>240</v>
      </c>
      <c r="J130" s="16">
        <v>22.833333333333329</v>
      </c>
      <c r="K130" s="16">
        <v>26.166666666666668</v>
      </c>
      <c r="L130" s="16">
        <v>16.333333333333332</v>
      </c>
      <c r="M130" s="16">
        <v>23.000000000000004</v>
      </c>
      <c r="N130" s="17">
        <f t="shared" si="9"/>
        <v>0.80272108843537415</v>
      </c>
    </row>
    <row r="131" spans="1:14" ht="30" x14ac:dyDescent="0.25">
      <c r="A131" s="28" t="str">
        <f t="shared" ref="A131:A133" si="16">A130</f>
        <v>Cúcuta</v>
      </c>
      <c r="B131" s="40" t="str">
        <f t="shared" ref="B131:B133" si="17">B130</f>
        <v>Penal con Función de Conocimiento</v>
      </c>
      <c r="C131" s="40" t="s">
        <v>553</v>
      </c>
      <c r="D131" s="14">
        <v>6</v>
      </c>
      <c r="E131" s="14">
        <v>291</v>
      </c>
      <c r="F131" s="14">
        <v>48.5</v>
      </c>
      <c r="G131" s="14">
        <v>251</v>
      </c>
      <c r="H131" s="14">
        <v>41.833333333333336</v>
      </c>
      <c r="I131" s="15">
        <v>210</v>
      </c>
      <c r="J131" s="16">
        <v>20.666666666666668</v>
      </c>
      <c r="K131" s="16">
        <v>27.833333333333332</v>
      </c>
      <c r="L131" s="16">
        <v>16.166666666666664</v>
      </c>
      <c r="M131" s="16">
        <v>25.666666666666671</v>
      </c>
      <c r="N131" s="17">
        <f t="shared" si="9"/>
        <v>0.86254295532646053</v>
      </c>
    </row>
    <row r="132" spans="1:14" ht="30" x14ac:dyDescent="0.25">
      <c r="A132" s="28" t="str">
        <f t="shared" si="16"/>
        <v>Cúcuta</v>
      </c>
      <c r="B132" s="40" t="str">
        <f t="shared" si="17"/>
        <v>Penal con Función de Conocimiento</v>
      </c>
      <c r="C132" s="40" t="s">
        <v>554</v>
      </c>
      <c r="D132" s="14">
        <v>6</v>
      </c>
      <c r="E132" s="14">
        <v>320</v>
      </c>
      <c r="F132" s="14">
        <v>53.333333333333336</v>
      </c>
      <c r="G132" s="14">
        <v>275</v>
      </c>
      <c r="H132" s="14">
        <v>45.833333333333336</v>
      </c>
      <c r="I132" s="15">
        <v>247</v>
      </c>
      <c r="J132" s="16">
        <v>25.000000000000004</v>
      </c>
      <c r="K132" s="16">
        <v>28.333333333333336</v>
      </c>
      <c r="L132" s="16">
        <v>17</v>
      </c>
      <c r="M132" s="16">
        <v>28.833333333333332</v>
      </c>
      <c r="N132" s="17">
        <f t="shared" si="9"/>
        <v>0.859375</v>
      </c>
    </row>
    <row r="133" spans="1:14" ht="30" x14ac:dyDescent="0.25">
      <c r="A133" s="28" t="str">
        <f t="shared" si="16"/>
        <v>Cúcuta</v>
      </c>
      <c r="B133" s="40" t="str">
        <f t="shared" si="17"/>
        <v>Penal con Función de Conocimiento</v>
      </c>
      <c r="C133" s="40" t="s">
        <v>555</v>
      </c>
      <c r="D133" s="14">
        <v>6</v>
      </c>
      <c r="E133" s="14">
        <v>219</v>
      </c>
      <c r="F133" s="14">
        <v>36.5</v>
      </c>
      <c r="G133" s="14">
        <v>201</v>
      </c>
      <c r="H133" s="14">
        <v>33.5</v>
      </c>
      <c r="I133" s="15">
        <v>229</v>
      </c>
      <c r="J133" s="16">
        <v>22.666666666666668</v>
      </c>
      <c r="K133" s="16">
        <v>13.833333333333334</v>
      </c>
      <c r="L133" s="16">
        <v>19.000000000000004</v>
      </c>
      <c r="M133" s="16">
        <v>14.5</v>
      </c>
      <c r="N133" s="17">
        <f t="shared" si="9"/>
        <v>0.9178082191780822</v>
      </c>
    </row>
    <row r="134" spans="1:14" x14ac:dyDescent="0.25">
      <c r="A134" s="50" t="s">
        <v>1593</v>
      </c>
      <c r="B134" s="56"/>
      <c r="C134" s="56"/>
      <c r="D134" s="51"/>
      <c r="E134" s="51"/>
      <c r="F134" s="51">
        <v>47</v>
      </c>
      <c r="G134" s="51"/>
      <c r="H134" s="51">
        <v>40</v>
      </c>
      <c r="I134" s="52"/>
      <c r="J134" s="53">
        <v>23</v>
      </c>
      <c r="K134" s="53">
        <v>24</v>
      </c>
      <c r="L134" s="53">
        <v>17</v>
      </c>
      <c r="M134" s="53">
        <v>23</v>
      </c>
      <c r="N134" s="54"/>
    </row>
    <row r="135" spans="1:14" x14ac:dyDescent="0.25">
      <c r="A135" s="18" t="s">
        <v>90</v>
      </c>
      <c r="B135" s="57"/>
      <c r="C135" s="57"/>
      <c r="D135" s="19"/>
      <c r="E135" s="19">
        <v>1124</v>
      </c>
      <c r="F135" s="19">
        <v>187.33333333333334</v>
      </c>
      <c r="G135" s="19">
        <v>963</v>
      </c>
      <c r="H135" s="19">
        <v>160.5</v>
      </c>
      <c r="I135" s="20">
        <v>926</v>
      </c>
      <c r="J135" s="21">
        <v>91.166666666666671</v>
      </c>
      <c r="K135" s="21">
        <v>96.166666666666671</v>
      </c>
      <c r="L135" s="21">
        <v>68.5</v>
      </c>
      <c r="M135" s="21">
        <v>92</v>
      </c>
      <c r="N135" s="23">
        <f t="shared" si="9"/>
        <v>0.85676156583629892</v>
      </c>
    </row>
    <row r="136" spans="1:14" ht="30" x14ac:dyDescent="0.25">
      <c r="A136" s="13" t="s">
        <v>98</v>
      </c>
      <c r="B136" s="61" t="s">
        <v>457</v>
      </c>
      <c r="C136" s="40" t="s">
        <v>556</v>
      </c>
      <c r="D136" s="14">
        <v>0.5</v>
      </c>
      <c r="E136" s="14">
        <v>19</v>
      </c>
      <c r="F136" s="14">
        <v>19</v>
      </c>
      <c r="G136" s="14">
        <v>5</v>
      </c>
      <c r="H136" s="14">
        <v>5</v>
      </c>
      <c r="I136" s="15">
        <v>263</v>
      </c>
      <c r="J136" s="16">
        <v>14</v>
      </c>
      <c r="K136" s="16">
        <v>5</v>
      </c>
      <c r="L136" s="16">
        <v>3</v>
      </c>
      <c r="M136" s="16">
        <v>2</v>
      </c>
      <c r="N136" s="17">
        <f t="shared" si="9"/>
        <v>0.26315789473684209</v>
      </c>
    </row>
    <row r="137" spans="1:14" ht="30" x14ac:dyDescent="0.25">
      <c r="A137" s="28" t="str">
        <f t="shared" ref="A137:A140" si="18">A136</f>
        <v>Ibagué</v>
      </c>
      <c r="B137" s="40" t="str">
        <f t="shared" ref="B137:B140" si="19">B136</f>
        <v>Penal con Función de Conocimiento</v>
      </c>
      <c r="C137" s="40" t="s">
        <v>557</v>
      </c>
      <c r="D137" s="14">
        <v>6</v>
      </c>
      <c r="E137" s="14">
        <v>282</v>
      </c>
      <c r="F137" s="14">
        <v>47</v>
      </c>
      <c r="G137" s="14">
        <v>189</v>
      </c>
      <c r="H137" s="14">
        <v>31.5</v>
      </c>
      <c r="I137" s="15">
        <v>298</v>
      </c>
      <c r="J137" s="16">
        <v>32.333333333333343</v>
      </c>
      <c r="K137" s="16">
        <v>14.666666666666666</v>
      </c>
      <c r="L137" s="16">
        <v>16.333333333333332</v>
      </c>
      <c r="M137" s="16">
        <v>15.166666666666666</v>
      </c>
      <c r="N137" s="17">
        <f t="shared" si="9"/>
        <v>0.67021276595744683</v>
      </c>
    </row>
    <row r="138" spans="1:14" ht="30" x14ac:dyDescent="0.25">
      <c r="A138" s="28" t="str">
        <f t="shared" si="18"/>
        <v>Ibagué</v>
      </c>
      <c r="B138" s="40" t="str">
        <f t="shared" si="19"/>
        <v>Penal con Función de Conocimiento</v>
      </c>
      <c r="C138" s="40" t="s">
        <v>558</v>
      </c>
      <c r="D138" s="14">
        <v>2.9</v>
      </c>
      <c r="E138" s="14">
        <v>61</v>
      </c>
      <c r="F138" s="14">
        <v>21.03448275862069</v>
      </c>
      <c r="G138" s="14">
        <v>49</v>
      </c>
      <c r="H138" s="14">
        <v>16.896551724137932</v>
      </c>
      <c r="I138" s="15">
        <v>250</v>
      </c>
      <c r="J138" s="16">
        <v>21.034482758620697</v>
      </c>
      <c r="K138" s="16"/>
      <c r="L138" s="16">
        <v>16.896551724137936</v>
      </c>
      <c r="M138" s="16"/>
      <c r="N138" s="17">
        <f t="shared" si="9"/>
        <v>0.80327868852459017</v>
      </c>
    </row>
    <row r="139" spans="1:14" ht="30" x14ac:dyDescent="0.25">
      <c r="A139" s="28" t="str">
        <f t="shared" si="18"/>
        <v>Ibagué</v>
      </c>
      <c r="B139" s="40" t="str">
        <f t="shared" si="19"/>
        <v>Penal con Función de Conocimiento</v>
      </c>
      <c r="C139" s="40" t="s">
        <v>559</v>
      </c>
      <c r="D139" s="14">
        <v>6</v>
      </c>
      <c r="E139" s="14">
        <v>325</v>
      </c>
      <c r="F139" s="14">
        <v>54.166666666666664</v>
      </c>
      <c r="G139" s="14">
        <v>240</v>
      </c>
      <c r="H139" s="14">
        <v>40</v>
      </c>
      <c r="I139" s="15">
        <v>266</v>
      </c>
      <c r="J139" s="16">
        <v>29.166666666666661</v>
      </c>
      <c r="K139" s="16">
        <v>25</v>
      </c>
      <c r="L139" s="16">
        <v>19.833333333333332</v>
      </c>
      <c r="M139" s="16">
        <v>20.166666666666661</v>
      </c>
      <c r="N139" s="17">
        <f t="shared" si="9"/>
        <v>0.7384615384615385</v>
      </c>
    </row>
    <row r="140" spans="1:14" ht="30" x14ac:dyDescent="0.25">
      <c r="A140" s="28" t="str">
        <f t="shared" si="18"/>
        <v>Ibagué</v>
      </c>
      <c r="B140" s="40" t="str">
        <f t="shared" si="19"/>
        <v>Penal con Función de Conocimiento</v>
      </c>
      <c r="C140" s="40" t="s">
        <v>560</v>
      </c>
      <c r="D140" s="14">
        <v>6</v>
      </c>
      <c r="E140" s="14">
        <v>226</v>
      </c>
      <c r="F140" s="14">
        <v>37.666666666666664</v>
      </c>
      <c r="G140" s="14">
        <v>134</v>
      </c>
      <c r="H140" s="14">
        <v>22.333333333333332</v>
      </c>
      <c r="I140" s="15">
        <v>306</v>
      </c>
      <c r="J140" s="16">
        <v>23.333333333333339</v>
      </c>
      <c r="K140" s="16">
        <v>14.333333333333334</v>
      </c>
      <c r="L140" s="16">
        <v>10.333333333333329</v>
      </c>
      <c r="M140" s="16">
        <v>12</v>
      </c>
      <c r="N140" s="17">
        <f t="shared" si="9"/>
        <v>0.59292035398230092</v>
      </c>
    </row>
    <row r="141" spans="1:14" x14ac:dyDescent="0.25">
      <c r="A141" s="50" t="s">
        <v>1593</v>
      </c>
      <c r="B141" s="56"/>
      <c r="C141" s="56"/>
      <c r="D141" s="51"/>
      <c r="E141" s="51"/>
      <c r="F141" s="51">
        <v>36</v>
      </c>
      <c r="G141" s="51"/>
      <c r="H141" s="51">
        <v>23</v>
      </c>
      <c r="I141" s="52"/>
      <c r="J141" s="53">
        <v>24</v>
      </c>
      <c r="K141" s="53">
        <v>15</v>
      </c>
      <c r="L141" s="53">
        <v>13</v>
      </c>
      <c r="M141" s="53">
        <v>12</v>
      </c>
      <c r="N141" s="54"/>
    </row>
    <row r="142" spans="1:14" x14ac:dyDescent="0.25">
      <c r="A142" s="18" t="s">
        <v>105</v>
      </c>
      <c r="B142" s="57"/>
      <c r="C142" s="57"/>
      <c r="D142" s="19"/>
      <c r="E142" s="19">
        <v>913</v>
      </c>
      <c r="F142" s="19">
        <v>178.86781609195401</v>
      </c>
      <c r="G142" s="19">
        <v>617</v>
      </c>
      <c r="H142" s="19">
        <v>115.72988505747126</v>
      </c>
      <c r="I142" s="20">
        <v>1383</v>
      </c>
      <c r="J142" s="21">
        <v>119.86781609195404</v>
      </c>
      <c r="K142" s="21">
        <v>59</v>
      </c>
      <c r="L142" s="21">
        <v>66.396551724137922</v>
      </c>
      <c r="M142" s="21">
        <v>49.333333333333329</v>
      </c>
      <c r="N142" s="23">
        <f t="shared" si="9"/>
        <v>0.67579408543263964</v>
      </c>
    </row>
    <row r="143" spans="1:14" ht="30" x14ac:dyDescent="0.25">
      <c r="A143" s="13" t="s">
        <v>112</v>
      </c>
      <c r="B143" s="61" t="s">
        <v>457</v>
      </c>
      <c r="C143" s="40" t="s">
        <v>561</v>
      </c>
      <c r="D143" s="14">
        <v>6</v>
      </c>
      <c r="E143" s="14">
        <v>438</v>
      </c>
      <c r="F143" s="14">
        <v>73</v>
      </c>
      <c r="G143" s="14">
        <v>407</v>
      </c>
      <c r="H143" s="14">
        <v>67.833333333333329</v>
      </c>
      <c r="I143" s="15">
        <v>75</v>
      </c>
      <c r="J143" s="16">
        <v>30</v>
      </c>
      <c r="K143" s="16">
        <v>43</v>
      </c>
      <c r="L143" s="16">
        <v>28.500000000000004</v>
      </c>
      <c r="M143" s="16">
        <v>39.333333333333336</v>
      </c>
      <c r="N143" s="17">
        <f t="shared" si="9"/>
        <v>0.92922374429223742</v>
      </c>
    </row>
    <row r="144" spans="1:14" ht="30" x14ac:dyDescent="0.25">
      <c r="A144" s="28" t="str">
        <f t="shared" ref="A144:A172" si="20">A143</f>
        <v>Medellín</v>
      </c>
      <c r="B144" s="40" t="str">
        <f t="shared" ref="B144:B172" si="21">B143</f>
        <v>Penal con Función de Conocimiento</v>
      </c>
      <c r="C144" s="40" t="s">
        <v>562</v>
      </c>
      <c r="D144" s="14">
        <v>6</v>
      </c>
      <c r="E144" s="14">
        <v>453</v>
      </c>
      <c r="F144" s="14">
        <v>75.5</v>
      </c>
      <c r="G144" s="14">
        <v>443</v>
      </c>
      <c r="H144" s="14">
        <v>73.833333333333329</v>
      </c>
      <c r="I144" s="15">
        <v>102</v>
      </c>
      <c r="J144" s="16">
        <v>33.5</v>
      </c>
      <c r="K144" s="16">
        <v>41.999999999999986</v>
      </c>
      <c r="L144" s="16">
        <v>44.499999999999993</v>
      </c>
      <c r="M144" s="16">
        <v>29.333333333333332</v>
      </c>
      <c r="N144" s="17">
        <f t="shared" si="9"/>
        <v>0.97792494481236203</v>
      </c>
    </row>
    <row r="145" spans="1:14" ht="30" x14ac:dyDescent="0.25">
      <c r="A145" s="28" t="str">
        <f t="shared" si="20"/>
        <v>Medellín</v>
      </c>
      <c r="B145" s="40" t="str">
        <f t="shared" si="21"/>
        <v>Penal con Función de Conocimiento</v>
      </c>
      <c r="C145" s="40" t="s">
        <v>563</v>
      </c>
      <c r="D145" s="14">
        <v>6</v>
      </c>
      <c r="E145" s="14">
        <v>439</v>
      </c>
      <c r="F145" s="14">
        <v>73.166666666666671</v>
      </c>
      <c r="G145" s="14">
        <v>366</v>
      </c>
      <c r="H145" s="14">
        <v>61</v>
      </c>
      <c r="I145" s="15">
        <v>107</v>
      </c>
      <c r="J145" s="16">
        <v>33.833333333333343</v>
      </c>
      <c r="K145" s="16">
        <v>39.333333333333336</v>
      </c>
      <c r="L145" s="16">
        <v>39.833333333333321</v>
      </c>
      <c r="M145" s="16">
        <v>21.166666666666664</v>
      </c>
      <c r="N145" s="17">
        <f t="shared" si="9"/>
        <v>0.83371298405466976</v>
      </c>
    </row>
    <row r="146" spans="1:14" ht="30" x14ac:dyDescent="0.25">
      <c r="A146" s="28" t="str">
        <f t="shared" si="20"/>
        <v>Medellín</v>
      </c>
      <c r="B146" s="40" t="str">
        <f t="shared" si="21"/>
        <v>Penal con Función de Conocimiento</v>
      </c>
      <c r="C146" s="40" t="s">
        <v>564</v>
      </c>
      <c r="D146" s="14">
        <v>6</v>
      </c>
      <c r="E146" s="14">
        <v>525</v>
      </c>
      <c r="F146" s="14">
        <v>87.5</v>
      </c>
      <c r="G146" s="14">
        <v>461</v>
      </c>
      <c r="H146" s="14">
        <v>76.833333333333329</v>
      </c>
      <c r="I146" s="15">
        <v>142</v>
      </c>
      <c r="J146" s="16">
        <v>44.166666666666657</v>
      </c>
      <c r="K146" s="16">
        <v>43.333333333333336</v>
      </c>
      <c r="L146" s="16">
        <v>45.833333333333314</v>
      </c>
      <c r="M146" s="16">
        <v>30.999999999999996</v>
      </c>
      <c r="N146" s="17">
        <f t="shared" si="9"/>
        <v>0.87809523809523804</v>
      </c>
    </row>
    <row r="147" spans="1:14" ht="30" x14ac:dyDescent="0.25">
      <c r="A147" s="28" t="str">
        <f t="shared" si="20"/>
        <v>Medellín</v>
      </c>
      <c r="B147" s="40" t="str">
        <f t="shared" si="21"/>
        <v>Penal con Función de Conocimiento</v>
      </c>
      <c r="C147" s="40" t="s">
        <v>565</v>
      </c>
      <c r="D147" s="14">
        <v>6</v>
      </c>
      <c r="E147" s="14">
        <v>445</v>
      </c>
      <c r="F147" s="14">
        <v>74.166666666666671</v>
      </c>
      <c r="G147" s="14">
        <v>392</v>
      </c>
      <c r="H147" s="14">
        <v>65.333333333333329</v>
      </c>
      <c r="I147" s="15">
        <v>114</v>
      </c>
      <c r="J147" s="16">
        <v>31.166666666666664</v>
      </c>
      <c r="K147" s="16">
        <v>43</v>
      </c>
      <c r="L147" s="16">
        <v>32.833333333333336</v>
      </c>
      <c r="M147" s="16">
        <v>32.5</v>
      </c>
      <c r="N147" s="17">
        <f t="shared" si="9"/>
        <v>0.88089887640449438</v>
      </c>
    </row>
    <row r="148" spans="1:14" ht="30" x14ac:dyDescent="0.25">
      <c r="A148" s="28" t="str">
        <f t="shared" si="20"/>
        <v>Medellín</v>
      </c>
      <c r="B148" s="40" t="str">
        <f t="shared" si="21"/>
        <v>Penal con Función de Conocimiento</v>
      </c>
      <c r="C148" s="40" t="s">
        <v>566</v>
      </c>
      <c r="D148" s="14">
        <v>6</v>
      </c>
      <c r="E148" s="14">
        <v>466</v>
      </c>
      <c r="F148" s="14">
        <v>77.666666666666671</v>
      </c>
      <c r="G148" s="14">
        <v>446</v>
      </c>
      <c r="H148" s="14">
        <v>74.333333333333329</v>
      </c>
      <c r="I148" s="15">
        <v>73</v>
      </c>
      <c r="J148" s="16">
        <v>35</v>
      </c>
      <c r="K148" s="16">
        <v>42.666666666666671</v>
      </c>
      <c r="L148" s="16">
        <v>35.166666666666664</v>
      </c>
      <c r="M148" s="16">
        <v>39.166666666666671</v>
      </c>
      <c r="N148" s="17">
        <f t="shared" si="9"/>
        <v>0.9570815450643777</v>
      </c>
    </row>
    <row r="149" spans="1:14" ht="30" x14ac:dyDescent="0.25">
      <c r="A149" s="28" t="str">
        <f t="shared" si="20"/>
        <v>Medellín</v>
      </c>
      <c r="B149" s="40" t="str">
        <f t="shared" si="21"/>
        <v>Penal con Función de Conocimiento</v>
      </c>
      <c r="C149" s="40" t="s">
        <v>567</v>
      </c>
      <c r="D149" s="14">
        <v>6</v>
      </c>
      <c r="E149" s="14">
        <v>439</v>
      </c>
      <c r="F149" s="14">
        <v>73.166666666666671</v>
      </c>
      <c r="G149" s="14">
        <v>438</v>
      </c>
      <c r="H149" s="14">
        <v>73</v>
      </c>
      <c r="I149" s="15">
        <v>127</v>
      </c>
      <c r="J149" s="16">
        <v>32.000000000000007</v>
      </c>
      <c r="K149" s="16">
        <v>41.166666666666671</v>
      </c>
      <c r="L149" s="16">
        <v>41.66666666666665</v>
      </c>
      <c r="M149" s="16">
        <v>31.333333333333336</v>
      </c>
      <c r="N149" s="17">
        <f t="shared" si="9"/>
        <v>0.99772209567198178</v>
      </c>
    </row>
    <row r="150" spans="1:14" ht="30" x14ac:dyDescent="0.25">
      <c r="A150" s="28" t="str">
        <f t="shared" si="20"/>
        <v>Medellín</v>
      </c>
      <c r="B150" s="40" t="str">
        <f t="shared" si="21"/>
        <v>Penal con Función de Conocimiento</v>
      </c>
      <c r="C150" s="40" t="s">
        <v>568</v>
      </c>
      <c r="D150" s="14">
        <v>6</v>
      </c>
      <c r="E150" s="14">
        <v>455</v>
      </c>
      <c r="F150" s="14">
        <v>75.833333333333329</v>
      </c>
      <c r="G150" s="14">
        <v>447</v>
      </c>
      <c r="H150" s="14">
        <v>74.5</v>
      </c>
      <c r="I150" s="15">
        <v>93</v>
      </c>
      <c r="J150" s="16">
        <v>32.833333333333336</v>
      </c>
      <c r="K150" s="16">
        <v>43</v>
      </c>
      <c r="L150" s="16">
        <v>33.666666666666671</v>
      </c>
      <c r="M150" s="16">
        <v>40.833333333333336</v>
      </c>
      <c r="N150" s="17">
        <f t="shared" si="9"/>
        <v>0.98241758241758237</v>
      </c>
    </row>
    <row r="151" spans="1:14" ht="30" x14ac:dyDescent="0.25">
      <c r="A151" s="28" t="str">
        <f>A150</f>
        <v>Medellín</v>
      </c>
      <c r="B151" s="40" t="str">
        <f>B150</f>
        <v>Penal con Función de Conocimiento</v>
      </c>
      <c r="C151" s="40" t="s">
        <v>569</v>
      </c>
      <c r="D151" s="14">
        <v>6</v>
      </c>
      <c r="E151" s="14">
        <v>438</v>
      </c>
      <c r="F151" s="14">
        <v>73</v>
      </c>
      <c r="G151" s="14">
        <v>418</v>
      </c>
      <c r="H151" s="14">
        <v>69.666666666666671</v>
      </c>
      <c r="I151" s="15">
        <v>74</v>
      </c>
      <c r="J151" s="16">
        <v>31.666666666666679</v>
      </c>
      <c r="K151" s="16">
        <v>41.333333333333321</v>
      </c>
      <c r="L151" s="16">
        <v>30.833333333333339</v>
      </c>
      <c r="M151" s="16">
        <v>38.833333333333329</v>
      </c>
      <c r="N151" s="17">
        <f t="shared" si="9"/>
        <v>0.954337899543379</v>
      </c>
    </row>
    <row r="152" spans="1:14" ht="30" x14ac:dyDescent="0.25">
      <c r="A152" s="28" t="str">
        <f t="shared" si="20"/>
        <v>Medellín</v>
      </c>
      <c r="B152" s="40" t="str">
        <f t="shared" si="21"/>
        <v>Penal con Función de Conocimiento</v>
      </c>
      <c r="C152" s="40" t="s">
        <v>570</v>
      </c>
      <c r="D152" s="14">
        <v>6</v>
      </c>
      <c r="E152" s="14">
        <v>476</v>
      </c>
      <c r="F152" s="14">
        <v>79.333333333333329</v>
      </c>
      <c r="G152" s="14">
        <v>441</v>
      </c>
      <c r="H152" s="14">
        <v>73.5</v>
      </c>
      <c r="I152" s="15">
        <v>110</v>
      </c>
      <c r="J152" s="16">
        <v>35.166666666666664</v>
      </c>
      <c r="K152" s="16">
        <v>44.166666666666664</v>
      </c>
      <c r="L152" s="16">
        <v>32.833333333333336</v>
      </c>
      <c r="M152" s="16">
        <v>40.666666666666671</v>
      </c>
      <c r="N152" s="17">
        <f t="shared" si="9"/>
        <v>0.92647058823529416</v>
      </c>
    </row>
    <row r="153" spans="1:14" ht="30" x14ac:dyDescent="0.25">
      <c r="A153" s="28" t="str">
        <f t="shared" si="20"/>
        <v>Medellín</v>
      </c>
      <c r="B153" s="40" t="str">
        <f t="shared" si="21"/>
        <v>Penal con Función de Conocimiento</v>
      </c>
      <c r="C153" s="40" t="s">
        <v>571</v>
      </c>
      <c r="D153" s="14">
        <v>6</v>
      </c>
      <c r="E153" s="14">
        <v>451</v>
      </c>
      <c r="F153" s="14">
        <v>75.166666666666671</v>
      </c>
      <c r="G153" s="14">
        <v>440</v>
      </c>
      <c r="H153" s="14">
        <v>73.333333333333329</v>
      </c>
      <c r="I153" s="15">
        <v>268</v>
      </c>
      <c r="J153" s="16">
        <v>33.833333333333336</v>
      </c>
      <c r="K153" s="16">
        <v>41.333333333333336</v>
      </c>
      <c r="L153" s="16">
        <v>33.500000000000007</v>
      </c>
      <c r="M153" s="16">
        <v>39.833333333333329</v>
      </c>
      <c r="N153" s="17">
        <f t="shared" si="9"/>
        <v>0.97560975609756095</v>
      </c>
    </row>
    <row r="154" spans="1:14" ht="30" x14ac:dyDescent="0.25">
      <c r="A154" s="28" t="str">
        <f t="shared" si="20"/>
        <v>Medellín</v>
      </c>
      <c r="B154" s="40" t="str">
        <f t="shared" si="21"/>
        <v>Penal con Función de Conocimiento</v>
      </c>
      <c r="C154" s="40" t="s">
        <v>572</v>
      </c>
      <c r="D154" s="14">
        <v>0.7</v>
      </c>
      <c r="E154" s="14">
        <v>56</v>
      </c>
      <c r="F154" s="14">
        <v>56</v>
      </c>
      <c r="G154" s="14">
        <v>23</v>
      </c>
      <c r="H154" s="14">
        <v>23</v>
      </c>
      <c r="I154" s="15">
        <v>239</v>
      </c>
      <c r="J154" s="16">
        <v>36</v>
      </c>
      <c r="K154" s="16">
        <v>20</v>
      </c>
      <c r="L154" s="16">
        <v>3</v>
      </c>
      <c r="M154" s="16">
        <v>20</v>
      </c>
      <c r="N154" s="17">
        <f t="shared" si="9"/>
        <v>0.4107142857142857</v>
      </c>
    </row>
    <row r="155" spans="1:14" ht="30" x14ac:dyDescent="0.25">
      <c r="A155" s="28" t="str">
        <f t="shared" si="20"/>
        <v>Medellín</v>
      </c>
      <c r="B155" s="40" t="str">
        <f t="shared" si="21"/>
        <v>Penal con Función de Conocimiento</v>
      </c>
      <c r="C155" s="40" t="s">
        <v>573</v>
      </c>
      <c r="D155" s="14">
        <v>6</v>
      </c>
      <c r="E155" s="14">
        <v>455</v>
      </c>
      <c r="F155" s="14">
        <v>75.833333333333329</v>
      </c>
      <c r="G155" s="14">
        <v>360</v>
      </c>
      <c r="H155" s="14">
        <v>60</v>
      </c>
      <c r="I155" s="15">
        <v>81</v>
      </c>
      <c r="J155" s="16">
        <v>33.000000000000007</v>
      </c>
      <c r="K155" s="16">
        <v>42.833333333333329</v>
      </c>
      <c r="L155" s="16">
        <v>30.666666666666668</v>
      </c>
      <c r="M155" s="16">
        <v>29.333333333333336</v>
      </c>
      <c r="N155" s="17">
        <f t="shared" si="9"/>
        <v>0.79120879120879117</v>
      </c>
    </row>
    <row r="156" spans="1:14" ht="30" x14ac:dyDescent="0.25">
      <c r="A156" s="28" t="str">
        <f t="shared" si="20"/>
        <v>Medellín</v>
      </c>
      <c r="B156" s="40" t="str">
        <f t="shared" si="21"/>
        <v>Penal con Función de Conocimiento</v>
      </c>
      <c r="C156" s="40" t="s">
        <v>574</v>
      </c>
      <c r="D156" s="14">
        <v>6</v>
      </c>
      <c r="E156" s="14">
        <v>457</v>
      </c>
      <c r="F156" s="14">
        <v>76.166666666666671</v>
      </c>
      <c r="G156" s="14">
        <v>487</v>
      </c>
      <c r="H156" s="14">
        <v>81.166666666666671</v>
      </c>
      <c r="I156" s="15">
        <v>88</v>
      </c>
      <c r="J156" s="16">
        <v>33.166666666666671</v>
      </c>
      <c r="K156" s="16">
        <v>43</v>
      </c>
      <c r="L156" s="16">
        <v>37.999999999999993</v>
      </c>
      <c r="M156" s="16">
        <v>43.166666666666671</v>
      </c>
      <c r="N156" s="17">
        <f t="shared" si="9"/>
        <v>1.0656455142231946</v>
      </c>
    </row>
    <row r="157" spans="1:14" ht="30" x14ac:dyDescent="0.25">
      <c r="A157" s="28" t="str">
        <f t="shared" si="20"/>
        <v>Medellín</v>
      </c>
      <c r="B157" s="40" t="str">
        <f t="shared" si="21"/>
        <v>Penal con Función de Conocimiento</v>
      </c>
      <c r="C157" s="40" t="s">
        <v>575</v>
      </c>
      <c r="D157" s="14">
        <v>6</v>
      </c>
      <c r="E157" s="14">
        <v>455</v>
      </c>
      <c r="F157" s="14">
        <v>75.833333333333329</v>
      </c>
      <c r="G157" s="14">
        <v>398</v>
      </c>
      <c r="H157" s="14">
        <v>66.333333333333329</v>
      </c>
      <c r="I157" s="15">
        <v>150</v>
      </c>
      <c r="J157" s="16">
        <v>32.333333333333329</v>
      </c>
      <c r="K157" s="16">
        <v>43.499999999999993</v>
      </c>
      <c r="L157" s="16">
        <v>31.333333333333332</v>
      </c>
      <c r="M157" s="16">
        <v>35</v>
      </c>
      <c r="N157" s="17">
        <f t="shared" si="9"/>
        <v>0.87472527472527473</v>
      </c>
    </row>
    <row r="158" spans="1:14" ht="30" x14ac:dyDescent="0.25">
      <c r="A158" s="28" t="str">
        <f t="shared" si="20"/>
        <v>Medellín</v>
      </c>
      <c r="B158" s="40" t="str">
        <f t="shared" si="21"/>
        <v>Penal con Función de Conocimiento</v>
      </c>
      <c r="C158" s="40" t="s">
        <v>576</v>
      </c>
      <c r="D158" s="14">
        <v>3</v>
      </c>
      <c r="E158" s="14">
        <v>246</v>
      </c>
      <c r="F158" s="14">
        <v>82</v>
      </c>
      <c r="G158" s="14">
        <v>232</v>
      </c>
      <c r="H158" s="14">
        <v>77.333333333333329</v>
      </c>
      <c r="I158" s="15">
        <v>88</v>
      </c>
      <c r="J158" s="16">
        <v>39.333333333333336</v>
      </c>
      <c r="K158" s="16">
        <v>42.666666666666657</v>
      </c>
      <c r="L158" s="16">
        <v>36.666666666666664</v>
      </c>
      <c r="M158" s="16">
        <v>40.666666666666664</v>
      </c>
      <c r="N158" s="17">
        <f t="shared" si="9"/>
        <v>0.94308943089430897</v>
      </c>
    </row>
    <row r="159" spans="1:14" ht="30" x14ac:dyDescent="0.25">
      <c r="A159" s="28" t="str">
        <f t="shared" si="20"/>
        <v>Medellín</v>
      </c>
      <c r="B159" s="40" t="str">
        <f t="shared" si="21"/>
        <v>Penal con Función de Conocimiento</v>
      </c>
      <c r="C159" s="40" t="s">
        <v>577</v>
      </c>
      <c r="D159" s="14">
        <v>6</v>
      </c>
      <c r="E159" s="14">
        <v>434</v>
      </c>
      <c r="F159" s="14">
        <v>72.333333333333329</v>
      </c>
      <c r="G159" s="14">
        <v>397</v>
      </c>
      <c r="H159" s="14">
        <v>66.166666666666671</v>
      </c>
      <c r="I159" s="15">
        <v>126</v>
      </c>
      <c r="J159" s="16">
        <v>32.666666666666664</v>
      </c>
      <c r="K159" s="16">
        <v>39.666666666666664</v>
      </c>
      <c r="L159" s="16">
        <v>29.666666666666668</v>
      </c>
      <c r="M159" s="16">
        <v>36.5</v>
      </c>
      <c r="N159" s="17">
        <f t="shared" ref="N159:N218" si="22">+G159/E159</f>
        <v>0.91474654377880182</v>
      </c>
    </row>
    <row r="160" spans="1:14" ht="30" x14ac:dyDescent="0.25">
      <c r="A160" s="28" t="str">
        <f t="shared" si="20"/>
        <v>Medellín</v>
      </c>
      <c r="B160" s="40" t="str">
        <f t="shared" si="21"/>
        <v>Penal con Función de Conocimiento</v>
      </c>
      <c r="C160" s="40" t="s">
        <v>578</v>
      </c>
      <c r="D160" s="14">
        <v>6</v>
      </c>
      <c r="E160" s="14">
        <v>468</v>
      </c>
      <c r="F160" s="14">
        <v>78</v>
      </c>
      <c r="G160" s="14">
        <v>475</v>
      </c>
      <c r="H160" s="14">
        <v>79.166666666666671</v>
      </c>
      <c r="I160" s="15">
        <v>62</v>
      </c>
      <c r="J160" s="16">
        <v>33.166666666666664</v>
      </c>
      <c r="K160" s="16">
        <v>44.833333333333336</v>
      </c>
      <c r="L160" s="16">
        <v>32.5</v>
      </c>
      <c r="M160" s="16">
        <v>46.666666666666664</v>
      </c>
      <c r="N160" s="17">
        <f t="shared" si="22"/>
        <v>1.0149572649572649</v>
      </c>
    </row>
    <row r="161" spans="1:14" ht="30" x14ac:dyDescent="0.25">
      <c r="A161" s="28" t="str">
        <f t="shared" si="20"/>
        <v>Medellín</v>
      </c>
      <c r="B161" s="40" t="str">
        <f t="shared" si="21"/>
        <v>Penal con Función de Conocimiento</v>
      </c>
      <c r="C161" s="40" t="s">
        <v>579</v>
      </c>
      <c r="D161" s="14">
        <v>6</v>
      </c>
      <c r="E161" s="14">
        <v>475</v>
      </c>
      <c r="F161" s="14">
        <v>79.166666666666671</v>
      </c>
      <c r="G161" s="14">
        <v>384</v>
      </c>
      <c r="H161" s="14">
        <v>64</v>
      </c>
      <c r="I161" s="15">
        <v>191</v>
      </c>
      <c r="J161" s="16">
        <v>37.166666666666664</v>
      </c>
      <c r="K161" s="16">
        <v>42</v>
      </c>
      <c r="L161" s="16">
        <v>36.333333333333321</v>
      </c>
      <c r="M161" s="16">
        <v>27.666666666666668</v>
      </c>
      <c r="N161" s="17">
        <f t="shared" si="22"/>
        <v>0.80842105263157893</v>
      </c>
    </row>
    <row r="162" spans="1:14" ht="30" x14ac:dyDescent="0.25">
      <c r="A162" s="28" t="str">
        <f t="shared" si="20"/>
        <v>Medellín</v>
      </c>
      <c r="B162" s="40" t="str">
        <f t="shared" si="21"/>
        <v>Penal con Función de Conocimiento</v>
      </c>
      <c r="C162" s="40" t="s">
        <v>580</v>
      </c>
      <c r="D162" s="14">
        <v>6</v>
      </c>
      <c r="E162" s="14">
        <v>365</v>
      </c>
      <c r="F162" s="14">
        <v>60.833333333333336</v>
      </c>
      <c r="G162" s="14">
        <v>344</v>
      </c>
      <c r="H162" s="14">
        <v>57.333333333333336</v>
      </c>
      <c r="I162" s="15">
        <v>108</v>
      </c>
      <c r="J162" s="16">
        <v>19.000000000000004</v>
      </c>
      <c r="K162" s="16">
        <v>41.833333333333336</v>
      </c>
      <c r="L162" s="16">
        <v>17.833333333333336</v>
      </c>
      <c r="M162" s="16">
        <v>39.500000000000007</v>
      </c>
      <c r="N162" s="17">
        <f t="shared" si="22"/>
        <v>0.94246575342465755</v>
      </c>
    </row>
    <row r="163" spans="1:14" ht="30" x14ac:dyDescent="0.25">
      <c r="A163" s="28" t="str">
        <f t="shared" si="20"/>
        <v>Medellín</v>
      </c>
      <c r="B163" s="40" t="str">
        <f t="shared" si="21"/>
        <v>Penal con Función de Conocimiento</v>
      </c>
      <c r="C163" s="40" t="s">
        <v>581</v>
      </c>
      <c r="D163" s="14">
        <v>6</v>
      </c>
      <c r="E163" s="14">
        <v>449</v>
      </c>
      <c r="F163" s="14">
        <v>74.833333333333329</v>
      </c>
      <c r="G163" s="14">
        <v>467</v>
      </c>
      <c r="H163" s="14">
        <v>77.833333333333329</v>
      </c>
      <c r="I163" s="15">
        <v>110</v>
      </c>
      <c r="J163" s="16">
        <v>33.833333333333336</v>
      </c>
      <c r="K163" s="16">
        <v>41</v>
      </c>
      <c r="L163" s="16">
        <v>43.166666666666664</v>
      </c>
      <c r="M163" s="16">
        <v>34.666666666666664</v>
      </c>
      <c r="N163" s="17">
        <f t="shared" si="22"/>
        <v>1.0400890868596881</v>
      </c>
    </row>
    <row r="164" spans="1:14" ht="30" x14ac:dyDescent="0.25">
      <c r="A164" s="28" t="str">
        <f t="shared" si="20"/>
        <v>Medellín</v>
      </c>
      <c r="B164" s="40" t="str">
        <f t="shared" si="21"/>
        <v>Penal con Función de Conocimiento</v>
      </c>
      <c r="C164" s="40" t="s">
        <v>582</v>
      </c>
      <c r="D164" s="14">
        <v>6</v>
      </c>
      <c r="E164" s="14">
        <v>335</v>
      </c>
      <c r="F164" s="14">
        <v>55.833333333333336</v>
      </c>
      <c r="G164" s="14">
        <v>275</v>
      </c>
      <c r="H164" s="14">
        <v>45.833333333333336</v>
      </c>
      <c r="I164" s="15">
        <v>155</v>
      </c>
      <c r="J164" s="16">
        <v>33.666666666666671</v>
      </c>
      <c r="K164" s="16">
        <v>22.166666666666664</v>
      </c>
      <c r="L164" s="16">
        <v>34.5</v>
      </c>
      <c r="M164" s="16">
        <v>11.333333333333332</v>
      </c>
      <c r="N164" s="17">
        <f t="shared" si="22"/>
        <v>0.82089552238805974</v>
      </c>
    </row>
    <row r="165" spans="1:14" ht="30" x14ac:dyDescent="0.25">
      <c r="A165" s="28" t="str">
        <f t="shared" si="20"/>
        <v>Medellín</v>
      </c>
      <c r="B165" s="40" t="str">
        <f t="shared" si="21"/>
        <v>Penal con Función de Conocimiento</v>
      </c>
      <c r="C165" s="40" t="s">
        <v>583</v>
      </c>
      <c r="D165" s="14">
        <v>6</v>
      </c>
      <c r="E165" s="14">
        <v>445</v>
      </c>
      <c r="F165" s="14">
        <v>74.166666666666671</v>
      </c>
      <c r="G165" s="14">
        <v>434</v>
      </c>
      <c r="H165" s="14">
        <v>72.333333333333329</v>
      </c>
      <c r="I165" s="15">
        <v>95</v>
      </c>
      <c r="J165" s="16">
        <v>31.5</v>
      </c>
      <c r="K165" s="16">
        <v>42.666666666666664</v>
      </c>
      <c r="L165" s="16">
        <v>29.166666666666668</v>
      </c>
      <c r="M165" s="16">
        <v>43.166666666666664</v>
      </c>
      <c r="N165" s="17">
        <f t="shared" si="22"/>
        <v>0.97528089887640446</v>
      </c>
    </row>
    <row r="166" spans="1:14" ht="30" x14ac:dyDescent="0.25">
      <c r="A166" s="28" t="str">
        <f t="shared" si="20"/>
        <v>Medellín</v>
      </c>
      <c r="B166" s="40" t="str">
        <f t="shared" si="21"/>
        <v>Penal con Función de Conocimiento</v>
      </c>
      <c r="C166" s="40" t="s">
        <v>584</v>
      </c>
      <c r="D166" s="14">
        <v>6</v>
      </c>
      <c r="E166" s="14">
        <v>482</v>
      </c>
      <c r="F166" s="14">
        <v>80.333333333333329</v>
      </c>
      <c r="G166" s="14">
        <v>407</v>
      </c>
      <c r="H166" s="14">
        <v>67.833333333333329</v>
      </c>
      <c r="I166" s="15">
        <v>202</v>
      </c>
      <c r="J166" s="16">
        <v>35.666666666666664</v>
      </c>
      <c r="K166" s="16">
        <v>44.666666666666671</v>
      </c>
      <c r="L166" s="16">
        <v>33.666666666666657</v>
      </c>
      <c r="M166" s="16">
        <v>34.166666666666664</v>
      </c>
      <c r="N166" s="17">
        <f t="shared" si="22"/>
        <v>0.84439834024896265</v>
      </c>
    </row>
    <row r="167" spans="1:14" ht="30" x14ac:dyDescent="0.25">
      <c r="A167" s="28" t="str">
        <f t="shared" si="20"/>
        <v>Medellín</v>
      </c>
      <c r="B167" s="40" t="str">
        <f t="shared" si="21"/>
        <v>Penal con Función de Conocimiento</v>
      </c>
      <c r="C167" s="40" t="s">
        <v>585</v>
      </c>
      <c r="D167" s="14">
        <v>6</v>
      </c>
      <c r="E167" s="14">
        <v>437</v>
      </c>
      <c r="F167" s="14">
        <v>72.833333333333329</v>
      </c>
      <c r="G167" s="14">
        <v>485</v>
      </c>
      <c r="H167" s="14">
        <v>80.833333333333329</v>
      </c>
      <c r="I167" s="15">
        <v>115</v>
      </c>
      <c r="J167" s="16">
        <v>34</v>
      </c>
      <c r="K167" s="16">
        <v>38.833333333333336</v>
      </c>
      <c r="L167" s="16">
        <v>49.166666666666671</v>
      </c>
      <c r="M167" s="16">
        <v>31.666666666666664</v>
      </c>
      <c r="N167" s="17">
        <f t="shared" si="22"/>
        <v>1.1098398169336385</v>
      </c>
    </row>
    <row r="168" spans="1:14" ht="30" x14ac:dyDescent="0.25">
      <c r="A168" s="28" t="str">
        <f t="shared" si="20"/>
        <v>Medellín</v>
      </c>
      <c r="B168" s="40" t="str">
        <f t="shared" si="21"/>
        <v>Penal con Función de Conocimiento</v>
      </c>
      <c r="C168" s="40" t="s">
        <v>586</v>
      </c>
      <c r="D168" s="14">
        <v>6</v>
      </c>
      <c r="E168" s="14">
        <v>459</v>
      </c>
      <c r="F168" s="14">
        <v>76.5</v>
      </c>
      <c r="G168" s="14">
        <v>481</v>
      </c>
      <c r="H168" s="14">
        <v>80.166666666666671</v>
      </c>
      <c r="I168" s="15">
        <v>110</v>
      </c>
      <c r="J168" s="16">
        <v>33.833333333333336</v>
      </c>
      <c r="K168" s="16">
        <v>42.666666666666664</v>
      </c>
      <c r="L168" s="16">
        <v>38.166666666666657</v>
      </c>
      <c r="M168" s="16">
        <v>42</v>
      </c>
      <c r="N168" s="17">
        <f t="shared" si="22"/>
        <v>1.0479302832244008</v>
      </c>
    </row>
    <row r="169" spans="1:14" ht="30" x14ac:dyDescent="0.25">
      <c r="A169" s="28" t="str">
        <f t="shared" si="20"/>
        <v>Medellín</v>
      </c>
      <c r="B169" s="40" t="str">
        <f t="shared" si="21"/>
        <v>Penal con Función de Conocimiento</v>
      </c>
      <c r="C169" s="40" t="s">
        <v>587</v>
      </c>
      <c r="D169" s="14">
        <v>6</v>
      </c>
      <c r="E169" s="14">
        <v>406</v>
      </c>
      <c r="F169" s="14">
        <v>67.666666666666671</v>
      </c>
      <c r="G169" s="14">
        <v>380</v>
      </c>
      <c r="H169" s="14">
        <v>63.333333333333336</v>
      </c>
      <c r="I169" s="15">
        <v>113</v>
      </c>
      <c r="J169" s="16">
        <v>31.666666666666668</v>
      </c>
      <c r="K169" s="16">
        <v>36</v>
      </c>
      <c r="L169" s="16">
        <v>27.166666666666671</v>
      </c>
      <c r="M169" s="16">
        <v>36.166666666666664</v>
      </c>
      <c r="N169" s="17">
        <f t="shared" si="22"/>
        <v>0.93596059113300489</v>
      </c>
    </row>
    <row r="170" spans="1:14" ht="30" x14ac:dyDescent="0.25">
      <c r="A170" s="28" t="str">
        <f t="shared" si="20"/>
        <v>Medellín</v>
      </c>
      <c r="B170" s="40" t="str">
        <f t="shared" si="21"/>
        <v>Penal con Función de Conocimiento</v>
      </c>
      <c r="C170" s="40" t="s">
        <v>588</v>
      </c>
      <c r="D170" s="14">
        <v>6</v>
      </c>
      <c r="E170" s="14">
        <v>426</v>
      </c>
      <c r="F170" s="14">
        <v>71</v>
      </c>
      <c r="G170" s="14">
        <v>363</v>
      </c>
      <c r="H170" s="14">
        <v>60.5</v>
      </c>
      <c r="I170" s="15">
        <v>92</v>
      </c>
      <c r="J170" s="16">
        <v>29.833333333333343</v>
      </c>
      <c r="K170" s="16">
        <v>41.166666666666657</v>
      </c>
      <c r="L170" s="16">
        <v>26.833333333333343</v>
      </c>
      <c r="M170" s="16">
        <v>33.666666666666671</v>
      </c>
      <c r="N170" s="17">
        <f t="shared" si="22"/>
        <v>0.852112676056338</v>
      </c>
    </row>
    <row r="171" spans="1:14" ht="30" x14ac:dyDescent="0.25">
      <c r="A171" s="28" t="str">
        <f t="shared" si="20"/>
        <v>Medellín</v>
      </c>
      <c r="B171" s="40" t="str">
        <f t="shared" si="21"/>
        <v>Penal con Función de Conocimiento</v>
      </c>
      <c r="C171" s="40" t="s">
        <v>589</v>
      </c>
      <c r="D171" s="14">
        <v>6</v>
      </c>
      <c r="E171" s="14">
        <v>347</v>
      </c>
      <c r="F171" s="14">
        <v>57.833333333333336</v>
      </c>
      <c r="G171" s="14">
        <v>256</v>
      </c>
      <c r="H171" s="14">
        <v>42.666666666666664</v>
      </c>
      <c r="I171" s="15">
        <v>409</v>
      </c>
      <c r="J171" s="16">
        <v>40.333333333333336</v>
      </c>
      <c r="K171" s="16">
        <v>17.5</v>
      </c>
      <c r="L171" s="16">
        <v>26.166666666666668</v>
      </c>
      <c r="M171" s="16">
        <v>16.5</v>
      </c>
      <c r="N171" s="17">
        <f t="shared" si="22"/>
        <v>0.73775216138328525</v>
      </c>
    </row>
    <row r="172" spans="1:14" ht="30" x14ac:dyDescent="0.25">
      <c r="A172" s="28" t="str">
        <f t="shared" si="20"/>
        <v>Medellín</v>
      </c>
      <c r="B172" s="40" t="str">
        <f t="shared" si="21"/>
        <v>Penal con Función de Conocimiento</v>
      </c>
      <c r="C172" s="40" t="s">
        <v>624</v>
      </c>
      <c r="D172" s="29" t="s">
        <v>204</v>
      </c>
      <c r="E172" s="29" t="s">
        <v>204</v>
      </c>
      <c r="F172" s="29" t="s">
        <v>204</v>
      </c>
      <c r="G172" s="29" t="s">
        <v>204</v>
      </c>
      <c r="H172" s="29" t="s">
        <v>204</v>
      </c>
      <c r="I172" s="29" t="s">
        <v>204</v>
      </c>
      <c r="J172" s="29" t="s">
        <v>204</v>
      </c>
      <c r="K172" s="29" t="s">
        <v>204</v>
      </c>
      <c r="L172" s="29" t="s">
        <v>204</v>
      </c>
      <c r="M172" s="29" t="s">
        <v>204</v>
      </c>
      <c r="N172" s="29" t="s">
        <v>204</v>
      </c>
    </row>
    <row r="173" spans="1:14" ht="30" x14ac:dyDescent="0.25">
      <c r="A173" s="28" t="str">
        <f>A171</f>
        <v>Medellín</v>
      </c>
      <c r="B173" s="40" t="str">
        <f>B171</f>
        <v>Penal con Función de Conocimiento</v>
      </c>
      <c r="C173" s="40" t="s">
        <v>590</v>
      </c>
      <c r="D173" s="14">
        <v>6</v>
      </c>
      <c r="E173" s="14">
        <v>256</v>
      </c>
      <c r="F173" s="14">
        <v>42.666666666666664</v>
      </c>
      <c r="G173" s="14">
        <v>206</v>
      </c>
      <c r="H173" s="14">
        <v>34.333333333333336</v>
      </c>
      <c r="I173" s="15">
        <v>259</v>
      </c>
      <c r="J173" s="16">
        <v>21.666666666666668</v>
      </c>
      <c r="K173" s="16">
        <v>21.000000000000004</v>
      </c>
      <c r="L173" s="16">
        <v>17.166666666666668</v>
      </c>
      <c r="M173" s="16">
        <v>17.166666666666664</v>
      </c>
      <c r="N173" s="17">
        <f t="shared" si="22"/>
        <v>0.8046875</v>
      </c>
    </row>
    <row r="174" spans="1:14" x14ac:dyDescent="0.25">
      <c r="A174" s="50" t="s">
        <v>1593</v>
      </c>
      <c r="B174" s="56"/>
      <c r="C174" s="56"/>
      <c r="D174" s="51"/>
      <c r="E174" s="51"/>
      <c r="F174" s="51">
        <v>72</v>
      </c>
      <c r="G174" s="51"/>
      <c r="H174" s="51">
        <v>66</v>
      </c>
      <c r="I174" s="52"/>
      <c r="J174" s="53">
        <v>33</v>
      </c>
      <c r="K174" s="53">
        <v>39</v>
      </c>
      <c r="L174" s="53">
        <v>33</v>
      </c>
      <c r="M174" s="53">
        <v>33</v>
      </c>
      <c r="N174" s="54"/>
    </row>
    <row r="175" spans="1:14" x14ac:dyDescent="0.25">
      <c r="A175" s="18" t="s">
        <v>128</v>
      </c>
      <c r="B175" s="57"/>
      <c r="C175" s="57"/>
      <c r="D175" s="19"/>
      <c r="E175" s="19">
        <v>12478</v>
      </c>
      <c r="F175" s="19">
        <v>2167.333333333333</v>
      </c>
      <c r="G175" s="19">
        <v>11553</v>
      </c>
      <c r="H175" s="19">
        <v>1983.333333333333</v>
      </c>
      <c r="I175" s="20">
        <v>4078</v>
      </c>
      <c r="J175" s="21">
        <v>994.99999999999989</v>
      </c>
      <c r="K175" s="21">
        <v>1172.3333333333333</v>
      </c>
      <c r="L175" s="21">
        <v>980.33333333333303</v>
      </c>
      <c r="M175" s="21">
        <v>1002.9999999999997</v>
      </c>
      <c r="N175" s="23">
        <f t="shared" si="22"/>
        <v>0.92586953037345732</v>
      </c>
    </row>
    <row r="176" spans="1:14" ht="30" x14ac:dyDescent="0.25">
      <c r="A176" s="13" t="s">
        <v>134</v>
      </c>
      <c r="B176" s="61" t="s">
        <v>457</v>
      </c>
      <c r="C176" s="40" t="s">
        <v>591</v>
      </c>
      <c r="D176" s="14">
        <v>6</v>
      </c>
      <c r="E176" s="14">
        <v>279</v>
      </c>
      <c r="F176" s="14">
        <v>46.5</v>
      </c>
      <c r="G176" s="14">
        <v>234</v>
      </c>
      <c r="H176" s="14">
        <v>39</v>
      </c>
      <c r="I176" s="15">
        <v>228</v>
      </c>
      <c r="J176" s="16">
        <v>27.166666666666668</v>
      </c>
      <c r="K176" s="16">
        <v>19.333333333333336</v>
      </c>
      <c r="L176" s="16">
        <v>20.166666666666664</v>
      </c>
      <c r="M176" s="16">
        <v>18.833333333333332</v>
      </c>
      <c r="N176" s="17">
        <f t="shared" si="22"/>
        <v>0.83870967741935487</v>
      </c>
    </row>
    <row r="177" spans="1:14" ht="30" x14ac:dyDescent="0.25">
      <c r="A177" s="28" t="str">
        <f t="shared" ref="A177:A181" si="23">A176</f>
        <v>Neiva</v>
      </c>
      <c r="B177" s="40" t="str">
        <f t="shared" ref="B177:B181" si="24">B176</f>
        <v>Penal con Función de Conocimiento</v>
      </c>
      <c r="C177" s="40" t="s">
        <v>592</v>
      </c>
      <c r="D177" s="14">
        <v>6</v>
      </c>
      <c r="E177" s="14">
        <v>292</v>
      </c>
      <c r="F177" s="14">
        <v>48.666666666666664</v>
      </c>
      <c r="G177" s="14">
        <v>270</v>
      </c>
      <c r="H177" s="14">
        <v>45</v>
      </c>
      <c r="I177" s="15">
        <v>226</v>
      </c>
      <c r="J177" s="16">
        <v>28.000000000000004</v>
      </c>
      <c r="K177" s="16">
        <v>20.666666666666668</v>
      </c>
      <c r="L177" s="16">
        <v>27.499999999999993</v>
      </c>
      <c r="M177" s="16">
        <v>17.5</v>
      </c>
      <c r="N177" s="17">
        <f t="shared" si="22"/>
        <v>0.92465753424657537</v>
      </c>
    </row>
    <row r="178" spans="1:14" ht="30" x14ac:dyDescent="0.25">
      <c r="A178" s="28" t="str">
        <f t="shared" si="23"/>
        <v>Neiva</v>
      </c>
      <c r="B178" s="40" t="str">
        <f t="shared" si="24"/>
        <v>Penal con Función de Conocimiento</v>
      </c>
      <c r="C178" s="40" t="s">
        <v>593</v>
      </c>
      <c r="D178" s="14">
        <v>6</v>
      </c>
      <c r="E178" s="14">
        <v>287</v>
      </c>
      <c r="F178" s="14">
        <v>47.833333333333336</v>
      </c>
      <c r="G178" s="14">
        <v>216</v>
      </c>
      <c r="H178" s="14">
        <v>36</v>
      </c>
      <c r="I178" s="15">
        <v>335</v>
      </c>
      <c r="J178" s="16">
        <v>26.666666666666668</v>
      </c>
      <c r="K178" s="16">
        <v>21.166666666666668</v>
      </c>
      <c r="L178" s="16">
        <v>19.333333333333332</v>
      </c>
      <c r="M178" s="16">
        <v>16.666666666666668</v>
      </c>
      <c r="N178" s="17">
        <f t="shared" si="22"/>
        <v>0.7526132404181185</v>
      </c>
    </row>
    <row r="179" spans="1:14" ht="30" x14ac:dyDescent="0.25">
      <c r="A179" s="28" t="str">
        <f t="shared" si="23"/>
        <v>Neiva</v>
      </c>
      <c r="B179" s="40" t="str">
        <f t="shared" si="24"/>
        <v>Penal con Función de Conocimiento</v>
      </c>
      <c r="C179" s="40" t="s">
        <v>594</v>
      </c>
      <c r="D179" s="14">
        <v>6</v>
      </c>
      <c r="E179" s="14">
        <v>296</v>
      </c>
      <c r="F179" s="14">
        <v>49.333333333333336</v>
      </c>
      <c r="G179" s="14">
        <v>226</v>
      </c>
      <c r="H179" s="14">
        <v>37.666666666666664</v>
      </c>
      <c r="I179" s="15">
        <v>301</v>
      </c>
      <c r="J179" s="16">
        <v>28.000000000000004</v>
      </c>
      <c r="K179" s="16">
        <v>21.333333333333332</v>
      </c>
      <c r="L179" s="16">
        <v>19</v>
      </c>
      <c r="M179" s="16">
        <v>18.666666666666668</v>
      </c>
      <c r="N179" s="17">
        <f t="shared" si="22"/>
        <v>0.76351351351351349</v>
      </c>
    </row>
    <row r="180" spans="1:14" ht="30" x14ac:dyDescent="0.25">
      <c r="A180" s="28" t="str">
        <f t="shared" si="23"/>
        <v>Neiva</v>
      </c>
      <c r="B180" s="40" t="str">
        <f t="shared" si="24"/>
        <v>Penal con Función de Conocimiento</v>
      </c>
      <c r="C180" s="40" t="s">
        <v>595</v>
      </c>
      <c r="D180" s="14">
        <v>6</v>
      </c>
      <c r="E180" s="14">
        <v>146</v>
      </c>
      <c r="F180" s="14">
        <v>24.333333333333332</v>
      </c>
      <c r="G180" s="14">
        <v>118</v>
      </c>
      <c r="H180" s="14">
        <v>19.666666666666668</v>
      </c>
      <c r="I180" s="15">
        <v>77</v>
      </c>
      <c r="J180" s="16">
        <v>13.666666666666664</v>
      </c>
      <c r="K180" s="16">
        <v>10.666666666666666</v>
      </c>
      <c r="L180" s="16">
        <v>10.666666666666668</v>
      </c>
      <c r="M180" s="16">
        <v>9.0000000000000018</v>
      </c>
      <c r="N180" s="17">
        <f t="shared" si="22"/>
        <v>0.80821917808219179</v>
      </c>
    </row>
    <row r="181" spans="1:14" ht="30" x14ac:dyDescent="0.25">
      <c r="A181" s="28" t="str">
        <f t="shared" si="23"/>
        <v>Neiva</v>
      </c>
      <c r="B181" s="40" t="str">
        <f t="shared" si="24"/>
        <v>Penal con Función de Conocimiento</v>
      </c>
      <c r="C181" s="40" t="s">
        <v>596</v>
      </c>
      <c r="D181" s="14">
        <v>4.2</v>
      </c>
      <c r="E181" s="14">
        <v>98</v>
      </c>
      <c r="F181" s="14">
        <v>23.333333333333332</v>
      </c>
      <c r="G181" s="14">
        <v>74</v>
      </c>
      <c r="H181" s="14">
        <v>17.619047619047617</v>
      </c>
      <c r="I181" s="15">
        <v>112</v>
      </c>
      <c r="J181" s="16">
        <v>14.52380952380952</v>
      </c>
      <c r="K181" s="16">
        <v>8.8095238095238084</v>
      </c>
      <c r="L181" s="16">
        <v>8.5714285714285712</v>
      </c>
      <c r="M181" s="16">
        <v>9.0476190476190474</v>
      </c>
      <c r="N181" s="17">
        <f t="shared" si="22"/>
        <v>0.75510204081632648</v>
      </c>
    </row>
    <row r="182" spans="1:14" x14ac:dyDescent="0.25">
      <c r="A182" s="50" t="s">
        <v>1593</v>
      </c>
      <c r="B182" s="56"/>
      <c r="C182" s="56"/>
      <c r="D182" s="51"/>
      <c r="E182" s="51"/>
      <c r="F182" s="51">
        <v>40</v>
      </c>
      <c r="G182" s="51"/>
      <c r="H182" s="51">
        <v>32</v>
      </c>
      <c r="I182" s="52"/>
      <c r="J182" s="53">
        <v>23</v>
      </c>
      <c r="K182" s="53">
        <v>17</v>
      </c>
      <c r="L182" s="53">
        <v>18</v>
      </c>
      <c r="M182" s="53">
        <v>15</v>
      </c>
      <c r="N182" s="54"/>
    </row>
    <row r="183" spans="1:14" x14ac:dyDescent="0.25">
      <c r="A183" s="18" t="s">
        <v>139</v>
      </c>
      <c r="B183" s="57"/>
      <c r="C183" s="57"/>
      <c r="D183" s="19"/>
      <c r="E183" s="19">
        <v>1398</v>
      </c>
      <c r="F183" s="19">
        <v>240.00000000000003</v>
      </c>
      <c r="G183" s="19">
        <v>1138</v>
      </c>
      <c r="H183" s="19">
        <v>194.95238095238093</v>
      </c>
      <c r="I183" s="20">
        <v>1279</v>
      </c>
      <c r="J183" s="21">
        <v>138.02380952380952</v>
      </c>
      <c r="K183" s="21">
        <v>101.97619047619048</v>
      </c>
      <c r="L183" s="21">
        <v>105.23809523809523</v>
      </c>
      <c r="M183" s="21">
        <v>89.714285714285722</v>
      </c>
      <c r="N183" s="23">
        <f t="shared" si="22"/>
        <v>0.81402002861230327</v>
      </c>
    </row>
    <row r="184" spans="1:14" ht="30" x14ac:dyDescent="0.25">
      <c r="A184" s="13" t="s">
        <v>146</v>
      </c>
      <c r="B184" s="61" t="s">
        <v>457</v>
      </c>
      <c r="C184" s="40" t="s">
        <v>597</v>
      </c>
      <c r="D184" s="14">
        <v>6</v>
      </c>
      <c r="E184" s="14">
        <v>233</v>
      </c>
      <c r="F184" s="14">
        <v>38.833333333333336</v>
      </c>
      <c r="G184" s="14">
        <v>232</v>
      </c>
      <c r="H184" s="14">
        <v>38.666666666666664</v>
      </c>
      <c r="I184" s="15">
        <v>153</v>
      </c>
      <c r="J184" s="16">
        <v>16.333333333333332</v>
      </c>
      <c r="K184" s="16">
        <v>22.499999999999996</v>
      </c>
      <c r="L184" s="16">
        <v>19.333333333333336</v>
      </c>
      <c r="M184" s="16">
        <v>19.333333333333332</v>
      </c>
      <c r="N184" s="17">
        <f t="shared" si="22"/>
        <v>0.99570815450643779</v>
      </c>
    </row>
    <row r="185" spans="1:14" ht="30" x14ac:dyDescent="0.25">
      <c r="A185" s="28" t="str">
        <f t="shared" ref="A185:A189" si="25">A184</f>
        <v>Pereira</v>
      </c>
      <c r="B185" s="40" t="str">
        <f t="shared" ref="B185:B189" si="26">B184</f>
        <v>Penal con Función de Conocimiento</v>
      </c>
      <c r="C185" s="40" t="s">
        <v>598</v>
      </c>
      <c r="D185" s="14">
        <v>6</v>
      </c>
      <c r="E185" s="14">
        <v>301</v>
      </c>
      <c r="F185" s="14">
        <v>50.166666666666664</v>
      </c>
      <c r="G185" s="14">
        <v>290</v>
      </c>
      <c r="H185" s="14">
        <v>48.333333333333336</v>
      </c>
      <c r="I185" s="15">
        <v>195</v>
      </c>
      <c r="J185" s="16">
        <v>27.333333333333343</v>
      </c>
      <c r="K185" s="16">
        <v>22.833333333333336</v>
      </c>
      <c r="L185" s="16">
        <v>28</v>
      </c>
      <c r="M185" s="16">
        <v>20.333333333333336</v>
      </c>
      <c r="N185" s="17">
        <f t="shared" si="22"/>
        <v>0.96345514950166111</v>
      </c>
    </row>
    <row r="186" spans="1:14" ht="30" x14ac:dyDescent="0.25">
      <c r="A186" s="28" t="str">
        <f t="shared" si="25"/>
        <v>Pereira</v>
      </c>
      <c r="B186" s="40" t="str">
        <f t="shared" si="26"/>
        <v>Penal con Función de Conocimiento</v>
      </c>
      <c r="C186" s="40" t="s">
        <v>599</v>
      </c>
      <c r="D186" s="14">
        <v>6</v>
      </c>
      <c r="E186" s="14">
        <v>209</v>
      </c>
      <c r="F186" s="14">
        <v>34.833333333333336</v>
      </c>
      <c r="G186" s="14">
        <v>205</v>
      </c>
      <c r="H186" s="14">
        <v>34.166666666666664</v>
      </c>
      <c r="I186" s="15">
        <v>215</v>
      </c>
      <c r="J186" s="16">
        <v>18.166666666666668</v>
      </c>
      <c r="K186" s="16">
        <v>16.666666666666664</v>
      </c>
      <c r="L186" s="16">
        <v>12.999999999999996</v>
      </c>
      <c r="M186" s="16">
        <v>21.166666666666668</v>
      </c>
      <c r="N186" s="17">
        <f t="shared" si="22"/>
        <v>0.98086124401913877</v>
      </c>
    </row>
    <row r="187" spans="1:14" ht="30" x14ac:dyDescent="0.25">
      <c r="A187" s="28" t="str">
        <f t="shared" si="25"/>
        <v>Pereira</v>
      </c>
      <c r="B187" s="40" t="str">
        <f t="shared" si="26"/>
        <v>Penal con Función de Conocimiento</v>
      </c>
      <c r="C187" s="40" t="s">
        <v>600</v>
      </c>
      <c r="D187" s="14">
        <v>6</v>
      </c>
      <c r="E187" s="14">
        <v>274</v>
      </c>
      <c r="F187" s="14">
        <v>45.666666666666664</v>
      </c>
      <c r="G187" s="14">
        <v>264</v>
      </c>
      <c r="H187" s="14">
        <v>44</v>
      </c>
      <c r="I187" s="15">
        <v>173</v>
      </c>
      <c r="J187" s="16">
        <v>24.166666666666675</v>
      </c>
      <c r="K187" s="16">
        <v>21.500000000000004</v>
      </c>
      <c r="L187" s="16">
        <v>24.666666666666671</v>
      </c>
      <c r="M187" s="16">
        <v>19.333333333333336</v>
      </c>
      <c r="N187" s="17">
        <f t="shared" si="22"/>
        <v>0.96350364963503654</v>
      </c>
    </row>
    <row r="188" spans="1:14" ht="30" x14ac:dyDescent="0.25">
      <c r="A188" s="28" t="str">
        <f t="shared" si="25"/>
        <v>Pereira</v>
      </c>
      <c r="B188" s="40" t="str">
        <f t="shared" si="26"/>
        <v>Penal con Función de Conocimiento</v>
      </c>
      <c r="C188" s="40" t="s">
        <v>601</v>
      </c>
      <c r="D188" s="14">
        <v>6</v>
      </c>
      <c r="E188" s="14">
        <v>229</v>
      </c>
      <c r="F188" s="14">
        <v>38.166666666666664</v>
      </c>
      <c r="G188" s="14">
        <v>214</v>
      </c>
      <c r="H188" s="14">
        <v>35.666666666666664</v>
      </c>
      <c r="I188" s="15">
        <v>176</v>
      </c>
      <c r="J188" s="16">
        <v>16.333333333333332</v>
      </c>
      <c r="K188" s="16">
        <v>21.833333333333332</v>
      </c>
      <c r="L188" s="16">
        <v>15.833333333333332</v>
      </c>
      <c r="M188" s="16">
        <v>19.833333333333329</v>
      </c>
      <c r="N188" s="17">
        <f t="shared" si="22"/>
        <v>0.93449781659388642</v>
      </c>
    </row>
    <row r="189" spans="1:14" ht="30" x14ac:dyDescent="0.25">
      <c r="A189" s="28" t="str">
        <f t="shared" si="25"/>
        <v>Pereira</v>
      </c>
      <c r="B189" s="40" t="str">
        <f t="shared" si="26"/>
        <v>Penal con Función de Conocimiento</v>
      </c>
      <c r="C189" s="40" t="s">
        <v>602</v>
      </c>
      <c r="D189" s="14">
        <v>6</v>
      </c>
      <c r="E189" s="14">
        <v>245</v>
      </c>
      <c r="F189" s="14">
        <v>40.833333333333336</v>
      </c>
      <c r="G189" s="14">
        <v>184</v>
      </c>
      <c r="H189" s="14">
        <v>30.666666666666668</v>
      </c>
      <c r="I189" s="15">
        <v>267</v>
      </c>
      <c r="J189" s="16">
        <v>17.833333333333336</v>
      </c>
      <c r="K189" s="16">
        <v>23</v>
      </c>
      <c r="L189" s="16">
        <v>9.8333333333333339</v>
      </c>
      <c r="M189" s="16">
        <v>20.833333333333336</v>
      </c>
      <c r="N189" s="17">
        <f t="shared" si="22"/>
        <v>0.75102040816326532</v>
      </c>
    </row>
    <row r="190" spans="1:14" x14ac:dyDescent="0.25">
      <c r="A190" s="50" t="s">
        <v>1593</v>
      </c>
      <c r="B190" s="56"/>
      <c r="C190" s="56"/>
      <c r="D190" s="51"/>
      <c r="E190" s="51"/>
      <c r="F190" s="51">
        <v>41</v>
      </c>
      <c r="G190" s="51"/>
      <c r="H190" s="51">
        <v>39</v>
      </c>
      <c r="I190" s="52"/>
      <c r="J190" s="53">
        <v>20</v>
      </c>
      <c r="K190" s="53">
        <v>21</v>
      </c>
      <c r="L190" s="53">
        <v>18</v>
      </c>
      <c r="M190" s="53">
        <v>20</v>
      </c>
      <c r="N190" s="54"/>
    </row>
    <row r="191" spans="1:14" x14ac:dyDescent="0.25">
      <c r="A191" s="18" t="s">
        <v>150</v>
      </c>
      <c r="B191" s="57"/>
      <c r="C191" s="57"/>
      <c r="D191" s="19"/>
      <c r="E191" s="19">
        <v>1491</v>
      </c>
      <c r="F191" s="19">
        <v>248.5</v>
      </c>
      <c r="G191" s="19">
        <v>1389</v>
      </c>
      <c r="H191" s="19">
        <v>231.49999999999997</v>
      </c>
      <c r="I191" s="20">
        <v>1179</v>
      </c>
      <c r="J191" s="21">
        <v>120.16666666666669</v>
      </c>
      <c r="K191" s="21">
        <v>128.33333333333331</v>
      </c>
      <c r="L191" s="21">
        <v>110.66666666666666</v>
      </c>
      <c r="M191" s="21">
        <v>120.83333333333334</v>
      </c>
      <c r="N191" s="23">
        <f t="shared" si="22"/>
        <v>0.93158953722334004</v>
      </c>
    </row>
    <row r="192" spans="1:14" ht="30" x14ac:dyDescent="0.25">
      <c r="A192" s="13" t="s">
        <v>151</v>
      </c>
      <c r="B192" s="61" t="s">
        <v>457</v>
      </c>
      <c r="C192" s="40" t="s">
        <v>603</v>
      </c>
      <c r="D192" s="14">
        <v>6</v>
      </c>
      <c r="E192" s="14">
        <v>266</v>
      </c>
      <c r="F192" s="14">
        <v>44.333333333333336</v>
      </c>
      <c r="G192" s="14">
        <v>260</v>
      </c>
      <c r="H192" s="14">
        <v>43.333333333333336</v>
      </c>
      <c r="I192" s="15">
        <v>157</v>
      </c>
      <c r="J192" s="16">
        <v>25.666666666666664</v>
      </c>
      <c r="K192" s="16">
        <v>18.666666666666668</v>
      </c>
      <c r="L192" s="16">
        <v>26.166666666666671</v>
      </c>
      <c r="M192" s="16">
        <v>17.166666666666668</v>
      </c>
      <c r="N192" s="17">
        <f t="shared" si="22"/>
        <v>0.97744360902255634</v>
      </c>
    </row>
    <row r="193" spans="1:14" ht="30" x14ac:dyDescent="0.25">
      <c r="A193" s="28" t="str">
        <f t="shared" ref="A193:A196" si="27">A192</f>
        <v>Popayán</v>
      </c>
      <c r="B193" s="40" t="str">
        <f t="shared" ref="B193:B196" si="28">B192</f>
        <v>Penal con Función de Conocimiento</v>
      </c>
      <c r="C193" s="40" t="s">
        <v>604</v>
      </c>
      <c r="D193" s="14">
        <v>6</v>
      </c>
      <c r="E193" s="14">
        <v>217</v>
      </c>
      <c r="F193" s="14">
        <v>36.166666666666664</v>
      </c>
      <c r="G193" s="14">
        <v>233</v>
      </c>
      <c r="H193" s="14">
        <v>38.833333333333336</v>
      </c>
      <c r="I193" s="15">
        <v>319</v>
      </c>
      <c r="J193" s="16">
        <v>17.999999999999996</v>
      </c>
      <c r="K193" s="16">
        <v>18.166666666666664</v>
      </c>
      <c r="L193" s="16">
        <v>24.833333333333336</v>
      </c>
      <c r="M193" s="16">
        <v>14.000000000000002</v>
      </c>
      <c r="N193" s="17">
        <f t="shared" si="22"/>
        <v>1.0737327188940091</v>
      </c>
    </row>
    <row r="194" spans="1:14" ht="30" x14ac:dyDescent="0.25">
      <c r="A194" s="28" t="str">
        <f t="shared" si="27"/>
        <v>Popayán</v>
      </c>
      <c r="B194" s="40" t="str">
        <f t="shared" si="28"/>
        <v>Penal con Función de Conocimiento</v>
      </c>
      <c r="C194" s="40" t="s">
        <v>605</v>
      </c>
      <c r="D194" s="14">
        <v>6</v>
      </c>
      <c r="E194" s="14">
        <v>217</v>
      </c>
      <c r="F194" s="14">
        <v>36.166666666666664</v>
      </c>
      <c r="G194" s="14">
        <v>205</v>
      </c>
      <c r="H194" s="14">
        <v>34.166666666666664</v>
      </c>
      <c r="I194" s="15">
        <v>258</v>
      </c>
      <c r="J194" s="16">
        <v>18.499999999999996</v>
      </c>
      <c r="K194" s="16">
        <v>17.666666666666668</v>
      </c>
      <c r="L194" s="16">
        <v>18.166666666666671</v>
      </c>
      <c r="M194" s="16">
        <v>16</v>
      </c>
      <c r="N194" s="17">
        <f t="shared" si="22"/>
        <v>0.9447004608294931</v>
      </c>
    </row>
    <row r="195" spans="1:14" ht="30" x14ac:dyDescent="0.25">
      <c r="A195" s="28" t="str">
        <f t="shared" si="27"/>
        <v>Popayán</v>
      </c>
      <c r="B195" s="40" t="str">
        <f t="shared" si="28"/>
        <v>Penal con Función de Conocimiento</v>
      </c>
      <c r="C195" s="40" t="s">
        <v>606</v>
      </c>
      <c r="D195" s="14">
        <v>6</v>
      </c>
      <c r="E195" s="14">
        <v>216</v>
      </c>
      <c r="F195" s="14">
        <v>36</v>
      </c>
      <c r="G195" s="14">
        <v>222</v>
      </c>
      <c r="H195" s="14">
        <v>37</v>
      </c>
      <c r="I195" s="15">
        <v>259</v>
      </c>
      <c r="J195" s="16">
        <v>17.666666666666661</v>
      </c>
      <c r="K195" s="16">
        <v>18.333333333333329</v>
      </c>
      <c r="L195" s="16">
        <v>21.499999999999996</v>
      </c>
      <c r="M195" s="16">
        <v>15.5</v>
      </c>
      <c r="N195" s="17">
        <f t="shared" si="22"/>
        <v>1.0277777777777777</v>
      </c>
    </row>
    <row r="196" spans="1:14" ht="30" x14ac:dyDescent="0.25">
      <c r="A196" s="28" t="str">
        <f t="shared" si="27"/>
        <v>Popayán</v>
      </c>
      <c r="B196" s="40" t="str">
        <f t="shared" si="28"/>
        <v>Penal con Función de Conocimiento</v>
      </c>
      <c r="C196" s="40" t="s">
        <v>607</v>
      </c>
      <c r="D196" s="14">
        <v>3</v>
      </c>
      <c r="E196" s="14">
        <v>31</v>
      </c>
      <c r="F196" s="14">
        <v>10.333333333333334</v>
      </c>
      <c r="G196" s="14">
        <v>28</v>
      </c>
      <c r="H196" s="14">
        <v>9.3333333333333339</v>
      </c>
      <c r="I196" s="15">
        <v>155</v>
      </c>
      <c r="J196" s="16">
        <v>10.333333333333336</v>
      </c>
      <c r="K196" s="16"/>
      <c r="L196" s="16">
        <v>9.3333333333333339</v>
      </c>
      <c r="M196" s="16"/>
      <c r="N196" s="17">
        <f t="shared" si="22"/>
        <v>0.90322580645161288</v>
      </c>
    </row>
    <row r="197" spans="1:14" x14ac:dyDescent="0.25">
      <c r="A197" s="50" t="s">
        <v>1593</v>
      </c>
      <c r="B197" s="56"/>
      <c r="C197" s="56"/>
      <c r="D197" s="51"/>
      <c r="E197" s="51"/>
      <c r="F197" s="51">
        <v>33</v>
      </c>
      <c r="G197" s="51"/>
      <c r="H197" s="51">
        <v>33</v>
      </c>
      <c r="I197" s="52"/>
      <c r="J197" s="53">
        <v>18</v>
      </c>
      <c r="K197" s="53">
        <v>18</v>
      </c>
      <c r="L197" s="53">
        <v>20</v>
      </c>
      <c r="M197" s="53">
        <v>16</v>
      </c>
      <c r="N197" s="54"/>
    </row>
    <row r="198" spans="1:14" x14ac:dyDescent="0.25">
      <c r="A198" s="18" t="s">
        <v>156</v>
      </c>
      <c r="B198" s="57"/>
      <c r="C198" s="57"/>
      <c r="D198" s="19"/>
      <c r="E198" s="19">
        <v>947</v>
      </c>
      <c r="F198" s="19">
        <v>163</v>
      </c>
      <c r="G198" s="19">
        <v>948</v>
      </c>
      <c r="H198" s="19">
        <v>162.66666666666669</v>
      </c>
      <c r="I198" s="20">
        <v>1148</v>
      </c>
      <c r="J198" s="21">
        <v>90.166666666666657</v>
      </c>
      <c r="K198" s="21">
        <v>72.833333333333329</v>
      </c>
      <c r="L198" s="21">
        <v>100.00000000000001</v>
      </c>
      <c r="M198" s="21">
        <v>62.666666666666671</v>
      </c>
      <c r="N198" s="23">
        <f t="shared" si="22"/>
        <v>1.0010559662090812</v>
      </c>
    </row>
    <row r="199" spans="1:14" ht="30" x14ac:dyDescent="0.25">
      <c r="A199" s="13" t="s">
        <v>418</v>
      </c>
      <c r="B199" s="61" t="s">
        <v>457</v>
      </c>
      <c r="C199" s="40" t="s">
        <v>608</v>
      </c>
      <c r="D199" s="14">
        <v>6</v>
      </c>
      <c r="E199" s="14">
        <v>105</v>
      </c>
      <c r="F199" s="14">
        <v>17.5</v>
      </c>
      <c r="G199" s="14">
        <v>93</v>
      </c>
      <c r="H199" s="14">
        <v>15.5</v>
      </c>
      <c r="I199" s="15">
        <v>122</v>
      </c>
      <c r="J199" s="16">
        <v>11.833333333333334</v>
      </c>
      <c r="K199" s="16">
        <v>5.6666666666666679</v>
      </c>
      <c r="L199" s="16">
        <v>10.666666666666666</v>
      </c>
      <c r="M199" s="16">
        <v>4.8333333333333339</v>
      </c>
      <c r="N199" s="17">
        <f t="shared" si="22"/>
        <v>0.88571428571428568</v>
      </c>
    </row>
    <row r="200" spans="1:14" x14ac:dyDescent="0.25">
      <c r="A200" s="50" t="s">
        <v>1593</v>
      </c>
      <c r="B200" s="56"/>
      <c r="C200" s="56"/>
      <c r="D200" s="51"/>
      <c r="E200" s="51"/>
      <c r="F200" s="51">
        <v>18</v>
      </c>
      <c r="G200" s="51"/>
      <c r="H200" s="51">
        <v>16</v>
      </c>
      <c r="I200" s="52"/>
      <c r="J200" s="53">
        <v>12</v>
      </c>
      <c r="K200" s="53">
        <v>6</v>
      </c>
      <c r="L200" s="53">
        <v>11</v>
      </c>
      <c r="M200" s="53">
        <v>5</v>
      </c>
      <c r="N200" s="54"/>
    </row>
    <row r="201" spans="1:14" x14ac:dyDescent="0.25">
      <c r="A201" s="18"/>
      <c r="B201" s="57"/>
      <c r="C201" s="57"/>
      <c r="D201" s="19"/>
      <c r="E201" s="19">
        <v>105</v>
      </c>
      <c r="F201" s="19">
        <v>17.5</v>
      </c>
      <c r="G201" s="19">
        <v>93</v>
      </c>
      <c r="H201" s="19">
        <v>15.5</v>
      </c>
      <c r="I201" s="20">
        <v>122</v>
      </c>
      <c r="J201" s="21">
        <v>11.833333333333334</v>
      </c>
      <c r="K201" s="21">
        <v>5.6666666666666679</v>
      </c>
      <c r="L201" s="21">
        <v>10.666666666666666</v>
      </c>
      <c r="M201" s="21">
        <v>4.8333333333333339</v>
      </c>
      <c r="N201" s="23">
        <f t="shared" si="22"/>
        <v>0.88571428571428568</v>
      </c>
    </row>
    <row r="202" spans="1:14" ht="30" x14ac:dyDescent="0.25">
      <c r="A202" s="13" t="s">
        <v>175</v>
      </c>
      <c r="B202" s="61" t="s">
        <v>457</v>
      </c>
      <c r="C202" s="40" t="s">
        <v>609</v>
      </c>
      <c r="D202" s="14">
        <v>6</v>
      </c>
      <c r="E202" s="14">
        <v>132</v>
      </c>
      <c r="F202" s="14">
        <v>22</v>
      </c>
      <c r="G202" s="14">
        <v>102</v>
      </c>
      <c r="H202" s="14">
        <v>17</v>
      </c>
      <c r="I202" s="15">
        <v>55</v>
      </c>
      <c r="J202" s="16">
        <v>12.166666666666666</v>
      </c>
      <c r="K202" s="16">
        <v>9.8333333333333339</v>
      </c>
      <c r="L202" s="16">
        <v>8.8333333333333339</v>
      </c>
      <c r="M202" s="16">
        <v>8.1666666666666661</v>
      </c>
      <c r="N202" s="17">
        <f t="shared" si="22"/>
        <v>0.77272727272727271</v>
      </c>
    </row>
    <row r="203" spans="1:14" ht="30" x14ac:dyDescent="0.25">
      <c r="A203" s="28" t="str">
        <f t="shared" ref="A203:A205" si="29">A202</f>
        <v>Tunja</v>
      </c>
      <c r="B203" s="40" t="str">
        <f t="shared" ref="B203:B205" si="30">B202</f>
        <v>Penal con Función de Conocimiento</v>
      </c>
      <c r="C203" s="40" t="s">
        <v>610</v>
      </c>
      <c r="D203" s="14">
        <v>6</v>
      </c>
      <c r="E203" s="14">
        <v>105</v>
      </c>
      <c r="F203" s="14">
        <v>17.5</v>
      </c>
      <c r="G203" s="14">
        <v>95</v>
      </c>
      <c r="H203" s="14">
        <v>15.833333333333334</v>
      </c>
      <c r="I203" s="15">
        <v>49</v>
      </c>
      <c r="J203" s="16">
        <v>11</v>
      </c>
      <c r="K203" s="16">
        <v>6.5000000000000009</v>
      </c>
      <c r="L203" s="16">
        <v>10.333333333333336</v>
      </c>
      <c r="M203" s="16">
        <v>5.5</v>
      </c>
      <c r="N203" s="17">
        <f t="shared" si="22"/>
        <v>0.90476190476190477</v>
      </c>
    </row>
    <row r="204" spans="1:14" ht="30" x14ac:dyDescent="0.25">
      <c r="A204" s="28" t="str">
        <f t="shared" si="29"/>
        <v>Tunja</v>
      </c>
      <c r="B204" s="40" t="str">
        <f t="shared" si="30"/>
        <v>Penal con Función de Conocimiento</v>
      </c>
      <c r="C204" s="40" t="s">
        <v>611</v>
      </c>
      <c r="D204" s="14">
        <v>6</v>
      </c>
      <c r="E204" s="14">
        <v>57</v>
      </c>
      <c r="F204" s="14">
        <v>9.5</v>
      </c>
      <c r="G204" s="14">
        <v>33</v>
      </c>
      <c r="H204" s="14">
        <v>5.5</v>
      </c>
      <c r="I204" s="15">
        <v>117</v>
      </c>
      <c r="J204" s="16">
        <v>6.166666666666667</v>
      </c>
      <c r="K204" s="16">
        <v>3.333333333333333</v>
      </c>
      <c r="L204" s="16">
        <v>2.5</v>
      </c>
      <c r="M204" s="16">
        <v>2.9999999999999996</v>
      </c>
      <c r="N204" s="17">
        <f t="shared" si="22"/>
        <v>0.57894736842105265</v>
      </c>
    </row>
    <row r="205" spans="1:14" ht="30" x14ac:dyDescent="0.25">
      <c r="A205" s="28" t="str">
        <f t="shared" si="29"/>
        <v>Tunja</v>
      </c>
      <c r="B205" s="40" t="str">
        <f t="shared" si="30"/>
        <v>Penal con Función de Conocimiento</v>
      </c>
      <c r="C205" s="40" t="s">
        <v>612</v>
      </c>
      <c r="D205" s="14">
        <v>6</v>
      </c>
      <c r="E205" s="14">
        <v>124</v>
      </c>
      <c r="F205" s="14">
        <v>20.666666666666668</v>
      </c>
      <c r="G205" s="14">
        <v>104</v>
      </c>
      <c r="H205" s="14">
        <v>17.333333333333332</v>
      </c>
      <c r="I205" s="15">
        <v>57</v>
      </c>
      <c r="J205" s="16">
        <v>11.5</v>
      </c>
      <c r="K205" s="16">
        <v>9.1666666666666679</v>
      </c>
      <c r="L205" s="16">
        <v>9.6666666666666661</v>
      </c>
      <c r="M205" s="16">
        <v>7.666666666666667</v>
      </c>
      <c r="N205" s="17">
        <f t="shared" si="22"/>
        <v>0.83870967741935487</v>
      </c>
    </row>
    <row r="206" spans="1:14" x14ac:dyDescent="0.25">
      <c r="A206" s="50" t="s">
        <v>1593</v>
      </c>
      <c r="B206" s="56"/>
      <c r="C206" s="56"/>
      <c r="D206" s="51"/>
      <c r="E206" s="51"/>
      <c r="F206" s="51">
        <v>17</v>
      </c>
      <c r="G206" s="51"/>
      <c r="H206" s="51">
        <v>14</v>
      </c>
      <c r="I206" s="52"/>
      <c r="J206" s="53">
        <v>10</v>
      </c>
      <c r="K206" s="53">
        <v>7</v>
      </c>
      <c r="L206" s="53">
        <v>8</v>
      </c>
      <c r="M206" s="53">
        <v>6</v>
      </c>
      <c r="N206" s="54"/>
    </row>
    <row r="207" spans="1:14" x14ac:dyDescent="0.25">
      <c r="A207" s="18" t="s">
        <v>180</v>
      </c>
      <c r="B207" s="57"/>
      <c r="C207" s="57"/>
      <c r="D207" s="19"/>
      <c r="E207" s="19">
        <v>418</v>
      </c>
      <c r="F207" s="19">
        <v>69.666666666666671</v>
      </c>
      <c r="G207" s="19">
        <v>334</v>
      </c>
      <c r="H207" s="19">
        <v>55.666666666666671</v>
      </c>
      <c r="I207" s="20">
        <v>278</v>
      </c>
      <c r="J207" s="21">
        <v>40.833333333333329</v>
      </c>
      <c r="K207" s="21">
        <v>28.833333333333336</v>
      </c>
      <c r="L207" s="21">
        <v>31.333333333333336</v>
      </c>
      <c r="M207" s="21">
        <v>24.333333333333332</v>
      </c>
      <c r="N207" s="23">
        <f t="shared" si="22"/>
        <v>0.79904306220095689</v>
      </c>
    </row>
    <row r="208" spans="1:14" ht="30" x14ac:dyDescent="0.25">
      <c r="A208" s="13" t="s">
        <v>181</v>
      </c>
      <c r="B208" s="61" t="s">
        <v>457</v>
      </c>
      <c r="C208" s="40" t="s">
        <v>613</v>
      </c>
      <c r="D208" s="14">
        <v>6</v>
      </c>
      <c r="E208" s="14">
        <v>224</v>
      </c>
      <c r="F208" s="14">
        <v>37.333333333333336</v>
      </c>
      <c r="G208" s="14">
        <v>190</v>
      </c>
      <c r="H208" s="14">
        <v>31.666666666666668</v>
      </c>
      <c r="I208" s="15">
        <v>718</v>
      </c>
      <c r="J208" s="16">
        <v>18.333333333333329</v>
      </c>
      <c r="K208" s="16">
        <v>19</v>
      </c>
      <c r="L208" s="16">
        <v>14.833333333333332</v>
      </c>
      <c r="M208" s="16">
        <v>16.833333333333332</v>
      </c>
      <c r="N208" s="17">
        <f t="shared" si="22"/>
        <v>0.8482142857142857</v>
      </c>
    </row>
    <row r="209" spans="1:14" ht="30" x14ac:dyDescent="0.25">
      <c r="A209" s="28" t="str">
        <f t="shared" ref="A209:B212" si="31">A208</f>
        <v>Valledupar</v>
      </c>
      <c r="B209" s="40" t="str">
        <f t="shared" si="31"/>
        <v>Penal con Función de Conocimiento</v>
      </c>
      <c r="C209" s="40" t="s">
        <v>614</v>
      </c>
      <c r="D209" s="14">
        <v>6</v>
      </c>
      <c r="E209" s="14">
        <v>245</v>
      </c>
      <c r="F209" s="14">
        <v>40.833333333333336</v>
      </c>
      <c r="G209" s="14">
        <v>229</v>
      </c>
      <c r="H209" s="14">
        <v>38.166666666666664</v>
      </c>
      <c r="I209" s="15">
        <v>594</v>
      </c>
      <c r="J209" s="16">
        <v>19.999999999999996</v>
      </c>
      <c r="K209" s="16">
        <v>20.833333333333332</v>
      </c>
      <c r="L209" s="16">
        <v>22.166666666666664</v>
      </c>
      <c r="M209" s="16">
        <v>16</v>
      </c>
      <c r="N209" s="17">
        <f t="shared" si="22"/>
        <v>0.9346938775510204</v>
      </c>
    </row>
    <row r="210" spans="1:14" ht="30" x14ac:dyDescent="0.25">
      <c r="A210" s="28" t="str">
        <f t="shared" si="31"/>
        <v>Valledupar</v>
      </c>
      <c r="B210" s="40" t="str">
        <f t="shared" si="31"/>
        <v>Penal con Función de Conocimiento</v>
      </c>
      <c r="C210" s="40" t="s">
        <v>615</v>
      </c>
      <c r="D210" s="14">
        <v>6</v>
      </c>
      <c r="E210" s="14">
        <v>213</v>
      </c>
      <c r="F210" s="14">
        <v>35.5</v>
      </c>
      <c r="G210" s="14">
        <v>233</v>
      </c>
      <c r="H210" s="14">
        <v>38.833333333333336</v>
      </c>
      <c r="I210" s="15">
        <v>679</v>
      </c>
      <c r="J210" s="16">
        <v>17.333333333333336</v>
      </c>
      <c r="K210" s="16">
        <v>18.166666666666668</v>
      </c>
      <c r="L210" s="16">
        <v>21.500000000000007</v>
      </c>
      <c r="M210" s="16">
        <v>17.333333333333336</v>
      </c>
      <c r="N210" s="17">
        <f t="shared" si="22"/>
        <v>1.0938967136150235</v>
      </c>
    </row>
    <row r="211" spans="1:14" ht="30" x14ac:dyDescent="0.25">
      <c r="A211" s="28" t="str">
        <f t="shared" si="31"/>
        <v>Valledupar</v>
      </c>
      <c r="B211" s="40" t="str">
        <f t="shared" si="31"/>
        <v>Penal con Función de Conocimiento</v>
      </c>
      <c r="C211" s="40" t="s">
        <v>616</v>
      </c>
      <c r="D211" s="14">
        <v>6</v>
      </c>
      <c r="E211" s="14">
        <v>242</v>
      </c>
      <c r="F211" s="14">
        <v>40.333333333333336</v>
      </c>
      <c r="G211" s="14">
        <v>196</v>
      </c>
      <c r="H211" s="14">
        <v>32.666666666666664</v>
      </c>
      <c r="I211" s="15">
        <v>641</v>
      </c>
      <c r="J211" s="16">
        <v>20.833333333333332</v>
      </c>
      <c r="K211" s="16">
        <v>19.5</v>
      </c>
      <c r="L211" s="16">
        <v>14.666666666666666</v>
      </c>
      <c r="M211" s="16">
        <v>18</v>
      </c>
      <c r="N211" s="17">
        <f t="shared" si="22"/>
        <v>0.80991735537190079</v>
      </c>
    </row>
    <row r="212" spans="1:14" ht="30" x14ac:dyDescent="0.25">
      <c r="A212" s="28" t="str">
        <f t="shared" si="31"/>
        <v>Valledupar</v>
      </c>
      <c r="B212" s="40" t="str">
        <f t="shared" si="31"/>
        <v>Penal con Función de Conocimiento</v>
      </c>
      <c r="C212" s="40" t="s">
        <v>617</v>
      </c>
      <c r="D212" s="14">
        <v>6</v>
      </c>
      <c r="E212" s="14">
        <v>164</v>
      </c>
      <c r="F212" s="14">
        <v>27.333333333333332</v>
      </c>
      <c r="G212" s="14">
        <v>104</v>
      </c>
      <c r="H212" s="14">
        <v>17.333333333333332</v>
      </c>
      <c r="I212" s="15">
        <v>179</v>
      </c>
      <c r="J212" s="16">
        <v>19.166666666666668</v>
      </c>
      <c r="K212" s="16">
        <v>8.1666666666666661</v>
      </c>
      <c r="L212" s="16">
        <v>10.5</v>
      </c>
      <c r="M212" s="16">
        <v>6.833333333333333</v>
      </c>
      <c r="N212" s="17">
        <f t="shared" si="22"/>
        <v>0.63414634146341464</v>
      </c>
    </row>
    <row r="213" spans="1:14" x14ac:dyDescent="0.25">
      <c r="A213" s="50" t="s">
        <v>1593</v>
      </c>
      <c r="B213" s="56"/>
      <c r="C213" s="56"/>
      <c r="D213" s="51"/>
      <c r="E213" s="51"/>
      <c r="F213" s="51">
        <v>36</v>
      </c>
      <c r="G213" s="51"/>
      <c r="H213" s="51">
        <v>32</v>
      </c>
      <c r="I213" s="52"/>
      <c r="J213" s="53">
        <v>19</v>
      </c>
      <c r="K213" s="53">
        <v>17</v>
      </c>
      <c r="L213" s="53">
        <v>17</v>
      </c>
      <c r="M213" s="53">
        <v>15</v>
      </c>
      <c r="N213" s="54"/>
    </row>
    <row r="214" spans="1:14" x14ac:dyDescent="0.25">
      <c r="A214" s="18" t="s">
        <v>185</v>
      </c>
      <c r="B214" s="58"/>
      <c r="C214" s="57"/>
      <c r="D214" s="19"/>
      <c r="E214" s="19">
        <v>1088</v>
      </c>
      <c r="F214" s="19">
        <v>181.33333333333334</v>
      </c>
      <c r="G214" s="19">
        <v>952</v>
      </c>
      <c r="H214" s="19">
        <v>158.66666666666666</v>
      </c>
      <c r="I214" s="20">
        <v>2811</v>
      </c>
      <c r="J214" s="21">
        <v>95.666666666666671</v>
      </c>
      <c r="K214" s="21">
        <v>85.666666666666671</v>
      </c>
      <c r="L214" s="21">
        <v>83.666666666666671</v>
      </c>
      <c r="M214" s="21">
        <v>74.999999999999986</v>
      </c>
      <c r="N214" s="23">
        <f t="shared" si="22"/>
        <v>0.875</v>
      </c>
    </row>
    <row r="215" spans="1:14" ht="30" x14ac:dyDescent="0.25">
      <c r="A215" s="13" t="s">
        <v>186</v>
      </c>
      <c r="B215" s="61" t="s">
        <v>457</v>
      </c>
      <c r="C215" s="40" t="s">
        <v>618</v>
      </c>
      <c r="D215" s="14">
        <v>6</v>
      </c>
      <c r="E215" s="14">
        <v>134</v>
      </c>
      <c r="F215" s="14">
        <v>22.333333333333332</v>
      </c>
      <c r="G215" s="14">
        <v>185</v>
      </c>
      <c r="H215" s="14">
        <v>30.833333333333332</v>
      </c>
      <c r="I215" s="15">
        <v>391</v>
      </c>
      <c r="J215" s="16">
        <v>10.499999999999998</v>
      </c>
      <c r="K215" s="16">
        <v>11.833333333333332</v>
      </c>
      <c r="L215" s="16">
        <v>20.333333333333332</v>
      </c>
      <c r="M215" s="16">
        <v>10.499999999999998</v>
      </c>
      <c r="N215" s="17">
        <f t="shared" si="22"/>
        <v>1.3805970149253732</v>
      </c>
    </row>
    <row r="216" spans="1:14" x14ac:dyDescent="0.25">
      <c r="A216" s="50" t="s">
        <v>1593</v>
      </c>
      <c r="B216" s="56"/>
      <c r="C216" s="56"/>
      <c r="D216" s="51"/>
      <c r="E216" s="51"/>
      <c r="F216" s="51">
        <v>22</v>
      </c>
      <c r="G216" s="51"/>
      <c r="H216" s="51">
        <v>31</v>
      </c>
      <c r="I216" s="52"/>
      <c r="J216" s="53">
        <v>11</v>
      </c>
      <c r="K216" s="53">
        <v>12</v>
      </c>
      <c r="L216" s="53">
        <v>20</v>
      </c>
      <c r="M216" s="53">
        <v>11</v>
      </c>
      <c r="N216" s="54"/>
    </row>
    <row r="217" spans="1:14" x14ac:dyDescent="0.25">
      <c r="A217" s="18" t="s">
        <v>190</v>
      </c>
      <c r="B217" s="58"/>
      <c r="C217" s="58"/>
      <c r="D217" s="19"/>
      <c r="E217" s="19">
        <v>134</v>
      </c>
      <c r="F217" s="19">
        <v>22.333333333333332</v>
      </c>
      <c r="G217" s="19">
        <v>185</v>
      </c>
      <c r="H217" s="19">
        <v>30.833333333333332</v>
      </c>
      <c r="I217" s="20">
        <v>391</v>
      </c>
      <c r="J217" s="21">
        <v>10.499999999999998</v>
      </c>
      <c r="K217" s="21">
        <v>11.833333333333332</v>
      </c>
      <c r="L217" s="21">
        <v>20.333333333333332</v>
      </c>
      <c r="M217" s="21">
        <v>10.499999999999998</v>
      </c>
      <c r="N217" s="23">
        <f t="shared" si="22"/>
        <v>1.3805970149253732</v>
      </c>
    </row>
    <row r="218" spans="1:14" x14ac:dyDescent="0.25">
      <c r="A218" s="24" t="s">
        <v>191</v>
      </c>
      <c r="B218" s="59"/>
      <c r="C218" s="59"/>
      <c r="D218" s="25"/>
      <c r="E218" s="25">
        <v>37352</v>
      </c>
      <c r="F218" s="25">
        <v>6587.8011494252833</v>
      </c>
      <c r="G218" s="25">
        <v>33521</v>
      </c>
      <c r="H218" s="25">
        <v>5848.3155993431865</v>
      </c>
      <c r="I218" s="26">
        <v>39779</v>
      </c>
      <c r="J218" s="25">
        <v>3320.7249589490971</v>
      </c>
      <c r="K218" s="25">
        <v>3267.0761904761898</v>
      </c>
      <c r="L218" s="25">
        <v>3034.0013136288981</v>
      </c>
      <c r="M218" s="25">
        <v>2814.3142857142852</v>
      </c>
      <c r="N218" s="27">
        <f t="shared" si="22"/>
        <v>0.89743521096594558</v>
      </c>
    </row>
    <row r="219" spans="1:14" x14ac:dyDescent="0.25">
      <c r="A219" s="24" t="s">
        <v>1595</v>
      </c>
      <c r="B219" s="59"/>
      <c r="C219" s="59"/>
      <c r="D219" s="25"/>
      <c r="E219" s="25"/>
      <c r="F219" s="25"/>
      <c r="G219" s="25"/>
      <c r="H219" s="25"/>
      <c r="I219" s="26"/>
      <c r="J219" s="25">
        <f>+AVERAGE(J216,J213,J206,J200,J197,J190,J182,J174,J141,J134,J128,J125,J101,J92,J87,J30,J23,J16)</f>
        <v>19.588235294117649</v>
      </c>
      <c r="K219" s="25">
        <f t="shared" ref="K219:M219" si="32">+AVERAGE(K216,K213,K206,K200,K197,K190,K182,K174,K141,K134,K128,K125,K101,K92,K87,K30,K23,K16)</f>
        <v>17.277777777777779</v>
      </c>
      <c r="L219" s="25">
        <f t="shared" si="32"/>
        <v>17.411764705882351</v>
      </c>
      <c r="M219" s="25">
        <f t="shared" si="32"/>
        <v>15.277777777777779</v>
      </c>
    </row>
  </sheetData>
  <mergeCells count="5">
    <mergeCell ref="A12:N12"/>
    <mergeCell ref="L13:M13"/>
    <mergeCell ref="J13:K13"/>
    <mergeCell ref="D3:H3"/>
    <mergeCell ref="D2:H2"/>
  </mergeCells>
  <pageMargins left="0.70866141732283472" right="0.70866141732283472" top="0.74803149606299213" bottom="0.74803149606299213" header="0.31496062992125984" footer="0.31496062992125984"/>
  <pageSetup paperSize="123" scale="62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tabSelected="1" workbookViewId="0">
      <selection activeCell="B200" sqref="B200"/>
    </sheetView>
  </sheetViews>
  <sheetFormatPr baseColWidth="10" defaultRowHeight="15" x14ac:dyDescent="0.25"/>
  <cols>
    <col min="2" max="2" width="20.42578125" bestFit="1" customWidth="1"/>
    <col min="3" max="3" width="37.42578125" bestFit="1" customWidth="1"/>
    <col min="10" max="10" width="13.28515625" customWidth="1"/>
    <col min="11" max="11" width="13" customWidth="1"/>
  </cols>
  <sheetData>
    <row r="1" spans="1:13" x14ac:dyDescent="0.25">
      <c r="A1" s="1"/>
      <c r="B1" s="2"/>
      <c r="C1" s="2"/>
      <c r="D1" s="4"/>
    </row>
    <row r="2" spans="1:13" x14ac:dyDescent="0.25">
      <c r="D2" s="180" t="s">
        <v>0</v>
      </c>
      <c r="E2" s="180"/>
      <c r="F2" s="180"/>
      <c r="G2" s="180"/>
    </row>
    <row r="3" spans="1:13" x14ac:dyDescent="0.25">
      <c r="D3" s="179" t="s">
        <v>1</v>
      </c>
      <c r="E3" s="179"/>
      <c r="F3" s="179"/>
      <c r="G3" s="179"/>
    </row>
    <row r="4" spans="1:13" x14ac:dyDescent="0.25">
      <c r="A4" s="7"/>
      <c r="B4" s="2"/>
      <c r="C4" s="2"/>
      <c r="D4" s="4"/>
    </row>
    <row r="5" spans="1:13" x14ac:dyDescent="0.25">
      <c r="A5" s="1"/>
      <c r="B5" s="2"/>
      <c r="C5" s="2"/>
      <c r="D5" s="4"/>
    </row>
    <row r="6" spans="1:13" x14ac:dyDescent="0.25">
      <c r="A6" s="8" t="s">
        <v>7</v>
      </c>
      <c r="B6" s="2"/>
      <c r="C6" s="2"/>
      <c r="D6" s="4"/>
    </row>
    <row r="7" spans="1:13" x14ac:dyDescent="0.25">
      <c r="A7" s="9" t="s">
        <v>2</v>
      </c>
      <c r="B7" s="2"/>
      <c r="C7" s="2"/>
      <c r="D7" s="4"/>
    </row>
    <row r="8" spans="1:13" ht="18" x14ac:dyDescent="0.25">
      <c r="A8" s="9" t="s">
        <v>625</v>
      </c>
      <c r="B8" s="2"/>
      <c r="C8" s="2"/>
      <c r="D8" s="4"/>
    </row>
    <row r="9" spans="1:13" ht="18" x14ac:dyDescent="0.25">
      <c r="A9" s="9" t="s">
        <v>241</v>
      </c>
      <c r="B9" s="2"/>
      <c r="C9" s="2"/>
      <c r="D9" s="4"/>
    </row>
    <row r="10" spans="1:13" x14ac:dyDescent="0.25">
      <c r="A10" s="9" t="s">
        <v>5</v>
      </c>
      <c r="B10" s="10"/>
      <c r="C10" s="10"/>
      <c r="D10" s="12"/>
    </row>
    <row r="11" spans="1:13" x14ac:dyDescent="0.25">
      <c r="A11" s="171" t="s">
        <v>1594</v>
      </c>
      <c r="B11" s="10"/>
      <c r="C11" s="10"/>
      <c r="D11" s="12"/>
    </row>
    <row r="12" spans="1:13" x14ac:dyDescent="0.25">
      <c r="A12" s="9"/>
      <c r="B12" s="10"/>
      <c r="C12" s="10"/>
      <c r="D12" s="12"/>
    </row>
    <row r="13" spans="1:13" ht="57" customHeight="1" x14ac:dyDescent="0.25">
      <c r="A13" s="177" t="s">
        <v>242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60"/>
    </row>
    <row r="14" spans="1:13" ht="48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72" t="s">
        <v>197</v>
      </c>
      <c r="K14" s="172" t="s">
        <v>199</v>
      </c>
      <c r="L14" s="131"/>
    </row>
    <row r="15" spans="1:13" ht="48" x14ac:dyDescent="0.25">
      <c r="A15" s="133" t="s">
        <v>8</v>
      </c>
      <c r="B15" s="133" t="s">
        <v>9</v>
      </c>
      <c r="C15" s="133" t="s">
        <v>10</v>
      </c>
      <c r="D15" s="134" t="s">
        <v>212</v>
      </c>
      <c r="E15" s="134" t="s">
        <v>627</v>
      </c>
      <c r="F15" s="134" t="s">
        <v>197</v>
      </c>
      <c r="G15" s="134" t="s">
        <v>628</v>
      </c>
      <c r="H15" s="134" t="s">
        <v>199</v>
      </c>
      <c r="I15" s="135" t="s">
        <v>200</v>
      </c>
      <c r="J15" s="136" t="s">
        <v>192</v>
      </c>
      <c r="K15" s="136" t="s">
        <v>192</v>
      </c>
      <c r="L15" s="134" t="s">
        <v>194</v>
      </c>
    </row>
    <row r="16" spans="1:13" x14ac:dyDescent="0.25">
      <c r="A16" s="64" t="s">
        <v>28</v>
      </c>
      <c r="B16" s="64" t="s">
        <v>218</v>
      </c>
      <c r="C16" s="174" t="s">
        <v>626</v>
      </c>
      <c r="D16" s="47">
        <v>6</v>
      </c>
      <c r="E16" s="47">
        <v>15</v>
      </c>
      <c r="F16" s="47">
        <v>2.5</v>
      </c>
      <c r="G16" s="47">
        <v>15</v>
      </c>
      <c r="H16" s="47">
        <v>2.5</v>
      </c>
      <c r="I16" s="48">
        <v>259</v>
      </c>
      <c r="J16" s="49">
        <v>2.5</v>
      </c>
      <c r="K16" s="49">
        <v>2.5</v>
      </c>
      <c r="L16" s="17">
        <f>+G16/E16</f>
        <v>1</v>
      </c>
    </row>
    <row r="17" spans="1:12" x14ac:dyDescent="0.25">
      <c r="A17" s="50" t="s">
        <v>1593</v>
      </c>
      <c r="B17" s="50"/>
      <c r="C17" s="50"/>
      <c r="D17" s="51"/>
      <c r="E17" s="51"/>
      <c r="F17" s="51">
        <v>3</v>
      </c>
      <c r="G17" s="51"/>
      <c r="H17" s="51">
        <v>3</v>
      </c>
      <c r="I17" s="51"/>
      <c r="J17" s="53">
        <v>3</v>
      </c>
      <c r="K17" s="53">
        <v>3</v>
      </c>
      <c r="L17" s="54"/>
    </row>
    <row r="18" spans="1:12" x14ac:dyDescent="0.25">
      <c r="A18" s="65" t="s">
        <v>55</v>
      </c>
      <c r="B18" s="65"/>
      <c r="C18" s="65"/>
      <c r="D18" s="66"/>
      <c r="E18" s="66">
        <v>15</v>
      </c>
      <c r="F18" s="66">
        <v>2.5</v>
      </c>
      <c r="G18" s="66">
        <v>15</v>
      </c>
      <c r="H18" s="66">
        <v>2.5</v>
      </c>
      <c r="I18" s="67">
        <v>259</v>
      </c>
      <c r="J18" s="68">
        <v>2.5</v>
      </c>
      <c r="K18" s="68">
        <v>2.5</v>
      </c>
      <c r="L18" s="23">
        <f t="shared" ref="L18:L19" si="0">+G18/E18</f>
        <v>1</v>
      </c>
    </row>
    <row r="19" spans="1:12" x14ac:dyDescent="0.25">
      <c r="A19" s="24" t="s">
        <v>191</v>
      </c>
      <c r="B19" s="24"/>
      <c r="C19" s="24"/>
      <c r="D19" s="25"/>
      <c r="E19" s="25">
        <v>15</v>
      </c>
      <c r="F19" s="25">
        <v>2.5</v>
      </c>
      <c r="G19" s="25">
        <v>15</v>
      </c>
      <c r="H19" s="25">
        <v>2.5</v>
      </c>
      <c r="I19" s="26">
        <v>259</v>
      </c>
      <c r="J19" s="25">
        <v>2.5</v>
      </c>
      <c r="K19" s="25">
        <v>2.5</v>
      </c>
      <c r="L19" s="27">
        <f t="shared" si="0"/>
        <v>1</v>
      </c>
    </row>
  </sheetData>
  <mergeCells count="3">
    <mergeCell ref="D2:G2"/>
    <mergeCell ref="D3:G3"/>
    <mergeCell ref="A13:L13"/>
  </mergeCells>
  <pageMargins left="0.7" right="0.7" top="0.75" bottom="0.75" header="0.3" footer="0.3"/>
  <pageSetup paperSize="123" scale="66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2"/>
  <sheetViews>
    <sheetView showGridLines="0" tabSelected="1" workbookViewId="0">
      <pane ySplit="14" topLeftCell="A146" activePane="bottomLeft" state="frozen"/>
      <selection activeCell="B200" sqref="B200"/>
      <selection pane="bottomLeft" activeCell="B200" sqref="B200"/>
    </sheetView>
  </sheetViews>
  <sheetFormatPr baseColWidth="10" defaultRowHeight="15" x14ac:dyDescent="0.25"/>
  <cols>
    <col min="1" max="1" width="15.5703125" customWidth="1"/>
    <col min="2" max="2" width="18.42578125" bestFit="1" customWidth="1"/>
    <col min="3" max="3" width="27.5703125" style="55" customWidth="1"/>
    <col min="4" max="4" width="8.5703125" customWidth="1"/>
    <col min="5" max="5" width="9.5703125" customWidth="1"/>
    <col min="7" max="7" width="9.7109375" customWidth="1"/>
    <col min="9" max="9" width="10.28515625" customWidth="1"/>
    <col min="10" max="10" width="9.42578125" customWidth="1"/>
    <col min="11" max="11" width="12" customWidth="1"/>
    <col min="12" max="12" width="9.42578125" customWidth="1"/>
    <col min="13" max="13" width="12.28515625" customWidth="1"/>
  </cols>
  <sheetData>
    <row r="1" spans="1:14" x14ac:dyDescent="0.25">
      <c r="A1" s="1"/>
      <c r="B1" s="2"/>
      <c r="C1" s="2"/>
      <c r="D1" s="4"/>
    </row>
    <row r="2" spans="1:14" ht="15" customHeight="1" x14ac:dyDescent="0.25">
      <c r="D2" s="180" t="s">
        <v>0</v>
      </c>
      <c r="E2" s="180"/>
      <c r="F2" s="180"/>
      <c r="G2" s="180"/>
      <c r="H2" s="180"/>
      <c r="I2" s="180"/>
    </row>
    <row r="3" spans="1:14" x14ac:dyDescent="0.25">
      <c r="D3" s="179" t="s">
        <v>1</v>
      </c>
      <c r="E3" s="179"/>
      <c r="F3" s="179"/>
      <c r="G3" s="179"/>
      <c r="H3" s="179"/>
      <c r="I3" s="179"/>
    </row>
    <row r="4" spans="1:14" x14ac:dyDescent="0.25">
      <c r="A4" s="7"/>
      <c r="B4" s="2"/>
      <c r="C4" s="2"/>
      <c r="D4" s="4"/>
    </row>
    <row r="5" spans="1:14" x14ac:dyDescent="0.25">
      <c r="A5" s="8" t="s">
        <v>7</v>
      </c>
      <c r="B5" s="2"/>
      <c r="C5" s="2"/>
      <c r="D5" s="4"/>
    </row>
    <row r="6" spans="1:14" x14ac:dyDescent="0.25">
      <c r="A6" s="9" t="s">
        <v>2</v>
      </c>
      <c r="B6" s="2"/>
      <c r="C6" s="2"/>
      <c r="D6" s="4"/>
    </row>
    <row r="7" spans="1:14" ht="18" x14ac:dyDescent="0.25">
      <c r="A7" s="9" t="s">
        <v>629</v>
      </c>
      <c r="B7" s="2"/>
      <c r="C7" s="2"/>
      <c r="D7" s="4"/>
    </row>
    <row r="8" spans="1:14" ht="18" x14ac:dyDescent="0.25">
      <c r="A8" s="9" t="s">
        <v>241</v>
      </c>
      <c r="B8" s="2"/>
      <c r="C8" s="2"/>
      <c r="D8" s="4"/>
    </row>
    <row r="9" spans="1:14" x14ac:dyDescent="0.25">
      <c r="A9" s="9" t="s">
        <v>5</v>
      </c>
      <c r="B9" s="10"/>
      <c r="C9" s="10"/>
      <c r="D9" s="12"/>
    </row>
    <row r="10" spans="1:14" x14ac:dyDescent="0.25">
      <c r="A10" s="171" t="s">
        <v>1594</v>
      </c>
      <c r="B10" s="10"/>
      <c r="C10" s="10"/>
      <c r="D10" s="12"/>
    </row>
    <row r="11" spans="1:14" x14ac:dyDescent="0.25">
      <c r="A11" s="9"/>
      <c r="B11" s="10"/>
      <c r="C11" s="10"/>
      <c r="D11" s="12"/>
    </row>
    <row r="12" spans="1:14" ht="51" customHeight="1" x14ac:dyDescent="0.25">
      <c r="A12" s="178" t="s">
        <v>242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</row>
    <row r="13" spans="1:14" ht="41.25" customHeight="1" x14ac:dyDescent="0.25">
      <c r="A13" s="131"/>
      <c r="B13" s="131"/>
      <c r="C13" s="132"/>
      <c r="D13" s="131"/>
      <c r="E13" s="131"/>
      <c r="F13" s="131"/>
      <c r="G13" s="131"/>
      <c r="H13" s="131"/>
      <c r="I13" s="131"/>
      <c r="J13" s="175" t="s">
        <v>215</v>
      </c>
      <c r="K13" s="176"/>
      <c r="L13" s="175" t="s">
        <v>202</v>
      </c>
      <c r="M13" s="176"/>
      <c r="N13" s="131"/>
    </row>
    <row r="14" spans="1:14" ht="48" x14ac:dyDescent="0.25">
      <c r="A14" s="133" t="s">
        <v>8</v>
      </c>
      <c r="B14" s="133" t="s">
        <v>9</v>
      </c>
      <c r="C14" s="133" t="s">
        <v>10</v>
      </c>
      <c r="D14" s="134" t="s">
        <v>212</v>
      </c>
      <c r="E14" s="134" t="s">
        <v>213</v>
      </c>
      <c r="F14" s="134" t="s">
        <v>197</v>
      </c>
      <c r="G14" s="134" t="s">
        <v>214</v>
      </c>
      <c r="H14" s="134" t="s">
        <v>199</v>
      </c>
      <c r="I14" s="135" t="s">
        <v>200</v>
      </c>
      <c r="J14" s="136" t="s">
        <v>192</v>
      </c>
      <c r="K14" s="136" t="s">
        <v>193</v>
      </c>
      <c r="L14" s="136" t="s">
        <v>192</v>
      </c>
      <c r="M14" s="173" t="s">
        <v>193</v>
      </c>
      <c r="N14" s="169" t="s">
        <v>194</v>
      </c>
    </row>
    <row r="15" spans="1:14" ht="30" x14ac:dyDescent="0.25">
      <c r="A15" s="61" t="s">
        <v>11</v>
      </c>
      <c r="B15" s="13" t="s">
        <v>630</v>
      </c>
      <c r="C15" s="40" t="s">
        <v>666</v>
      </c>
      <c r="D15" s="42" t="s">
        <v>204</v>
      </c>
      <c r="E15" s="42" t="s">
        <v>204</v>
      </c>
      <c r="F15" s="42" t="s">
        <v>204</v>
      </c>
      <c r="G15" s="42" t="s">
        <v>204</v>
      </c>
      <c r="H15" s="42" t="s">
        <v>204</v>
      </c>
      <c r="I15" s="42" t="s">
        <v>204</v>
      </c>
      <c r="J15" s="42" t="s">
        <v>204</v>
      </c>
      <c r="K15" s="42" t="s">
        <v>204</v>
      </c>
      <c r="L15" s="42" t="s">
        <v>204</v>
      </c>
      <c r="M15" s="42" t="s">
        <v>204</v>
      </c>
      <c r="N15" s="42" t="s">
        <v>204</v>
      </c>
    </row>
    <row r="16" spans="1:14" ht="30" x14ac:dyDescent="0.25">
      <c r="A16" s="28" t="str">
        <f t="shared" ref="A16:B18" si="0">A15</f>
        <v>Antioquia</v>
      </c>
      <c r="B16" s="28" t="str">
        <f t="shared" si="0"/>
        <v>Penal Especializado</v>
      </c>
      <c r="C16" s="40" t="s">
        <v>667</v>
      </c>
      <c r="D16" s="42" t="s">
        <v>204</v>
      </c>
      <c r="E16" s="42" t="s">
        <v>204</v>
      </c>
      <c r="F16" s="42" t="s">
        <v>204</v>
      </c>
      <c r="G16" s="42" t="s">
        <v>204</v>
      </c>
      <c r="H16" s="42" t="s">
        <v>204</v>
      </c>
      <c r="I16" s="42" t="s">
        <v>204</v>
      </c>
      <c r="J16" s="42" t="s">
        <v>204</v>
      </c>
      <c r="K16" s="42" t="s">
        <v>204</v>
      </c>
      <c r="L16" s="42" t="s">
        <v>204</v>
      </c>
      <c r="M16" s="42" t="s">
        <v>204</v>
      </c>
      <c r="N16" s="42" t="s">
        <v>204</v>
      </c>
    </row>
    <row r="17" spans="1:14" ht="30" x14ac:dyDescent="0.25">
      <c r="A17" s="28" t="str">
        <f t="shared" si="0"/>
        <v>Antioquia</v>
      </c>
      <c r="B17" s="28" t="str">
        <f t="shared" si="0"/>
        <v>Penal Especializado</v>
      </c>
      <c r="C17" s="40" t="s">
        <v>668</v>
      </c>
      <c r="D17" s="42" t="s">
        <v>204</v>
      </c>
      <c r="E17" s="42" t="s">
        <v>204</v>
      </c>
      <c r="F17" s="42" t="s">
        <v>204</v>
      </c>
      <c r="G17" s="42" t="s">
        <v>204</v>
      </c>
      <c r="H17" s="42" t="s">
        <v>204</v>
      </c>
      <c r="I17" s="42" t="s">
        <v>204</v>
      </c>
      <c r="J17" s="42" t="s">
        <v>204</v>
      </c>
      <c r="K17" s="42" t="s">
        <v>204</v>
      </c>
      <c r="L17" s="42" t="s">
        <v>204</v>
      </c>
      <c r="M17" s="42" t="s">
        <v>204</v>
      </c>
      <c r="N17" s="42" t="s">
        <v>204</v>
      </c>
    </row>
    <row r="18" spans="1:14" ht="30" x14ac:dyDescent="0.25">
      <c r="A18" s="28" t="str">
        <f t="shared" si="0"/>
        <v>Antioquia</v>
      </c>
      <c r="B18" s="28" t="str">
        <f t="shared" si="0"/>
        <v>Penal Especializado</v>
      </c>
      <c r="C18" s="40" t="s">
        <v>669</v>
      </c>
      <c r="D18" s="42" t="s">
        <v>204</v>
      </c>
      <c r="E18" s="42" t="s">
        <v>204</v>
      </c>
      <c r="F18" s="42" t="s">
        <v>204</v>
      </c>
      <c r="G18" s="42" t="s">
        <v>204</v>
      </c>
      <c r="H18" s="42" t="s">
        <v>204</v>
      </c>
      <c r="I18" s="42" t="s">
        <v>204</v>
      </c>
      <c r="J18" s="42" t="s">
        <v>204</v>
      </c>
      <c r="K18" s="42" t="s">
        <v>204</v>
      </c>
      <c r="L18" s="42" t="s">
        <v>204</v>
      </c>
      <c r="M18" s="42" t="s">
        <v>204</v>
      </c>
      <c r="N18" s="42" t="s">
        <v>204</v>
      </c>
    </row>
    <row r="19" spans="1:14" x14ac:dyDescent="0.25">
      <c r="A19" s="50" t="s">
        <v>1593</v>
      </c>
      <c r="B19" s="50"/>
      <c r="C19" s="56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x14ac:dyDescent="0.25">
      <c r="A20" s="18" t="s">
        <v>19</v>
      </c>
      <c r="B20" s="22"/>
      <c r="C20" s="57"/>
      <c r="D20" s="43"/>
      <c r="E20" s="43" t="s">
        <v>204</v>
      </c>
      <c r="F20" s="43" t="s">
        <v>204</v>
      </c>
      <c r="G20" s="43" t="s">
        <v>204</v>
      </c>
      <c r="H20" s="43" t="s">
        <v>204</v>
      </c>
      <c r="I20" s="43" t="s">
        <v>204</v>
      </c>
      <c r="J20" s="43" t="s">
        <v>204</v>
      </c>
      <c r="K20" s="43" t="s">
        <v>204</v>
      </c>
      <c r="L20" s="43" t="s">
        <v>204</v>
      </c>
      <c r="M20" s="43" t="s">
        <v>204</v>
      </c>
      <c r="N20" s="43" t="s">
        <v>204</v>
      </c>
    </row>
    <row r="21" spans="1:14" ht="30" x14ac:dyDescent="0.25">
      <c r="A21" s="13" t="s">
        <v>258</v>
      </c>
      <c r="B21" s="13" t="s">
        <v>630</v>
      </c>
      <c r="C21" s="40" t="s">
        <v>631</v>
      </c>
      <c r="D21" s="14">
        <v>6</v>
      </c>
      <c r="E21" s="14">
        <v>92</v>
      </c>
      <c r="F21" s="14">
        <v>15.333333333333334</v>
      </c>
      <c r="G21" s="14">
        <v>38</v>
      </c>
      <c r="H21" s="14">
        <v>6.333333333333333</v>
      </c>
      <c r="I21" s="15">
        <v>99</v>
      </c>
      <c r="J21" s="16">
        <v>11.333333333333334</v>
      </c>
      <c r="K21" s="16">
        <v>4</v>
      </c>
      <c r="L21" s="16">
        <v>3.5</v>
      </c>
      <c r="M21" s="16">
        <v>2.833333333333333</v>
      </c>
      <c r="N21" s="17">
        <f>+G21/E21</f>
        <v>0.41304347826086957</v>
      </c>
    </row>
    <row r="22" spans="1:14" x14ac:dyDescent="0.25">
      <c r="A22" s="50" t="s">
        <v>1593</v>
      </c>
      <c r="B22" s="50"/>
      <c r="C22" s="56"/>
      <c r="D22" s="69"/>
      <c r="E22" s="69"/>
      <c r="F22" s="69">
        <v>15</v>
      </c>
      <c r="G22" s="69"/>
      <c r="H22" s="69">
        <v>6</v>
      </c>
      <c r="I22" s="69"/>
      <c r="J22" s="69">
        <v>11</v>
      </c>
      <c r="K22" s="69">
        <v>4</v>
      </c>
      <c r="L22" s="69">
        <v>4</v>
      </c>
      <c r="M22" s="69">
        <v>3</v>
      </c>
      <c r="N22" s="69"/>
    </row>
    <row r="23" spans="1:14" x14ac:dyDescent="0.25">
      <c r="A23" s="18" t="s">
        <v>262</v>
      </c>
      <c r="B23" s="18"/>
      <c r="C23" s="57"/>
      <c r="D23" s="19"/>
      <c r="E23" s="19">
        <v>92</v>
      </c>
      <c r="F23" s="19">
        <v>15.333333333333334</v>
      </c>
      <c r="G23" s="19">
        <v>38</v>
      </c>
      <c r="H23" s="19">
        <v>6.333333333333333</v>
      </c>
      <c r="I23" s="20">
        <v>99</v>
      </c>
      <c r="J23" s="21">
        <v>11.333333333333334</v>
      </c>
      <c r="K23" s="21">
        <v>4</v>
      </c>
      <c r="L23" s="21">
        <v>3.5</v>
      </c>
      <c r="M23" s="21">
        <v>2.833333333333333</v>
      </c>
      <c r="N23" s="23">
        <f t="shared" ref="N23:N101" si="1">+G23/E23</f>
        <v>0.41304347826086957</v>
      </c>
    </row>
    <row r="24" spans="1:14" x14ac:dyDescent="0.25">
      <c r="A24" s="13" t="s">
        <v>20</v>
      </c>
      <c r="B24" s="13" t="s">
        <v>630</v>
      </c>
      <c r="C24" s="40"/>
      <c r="D24" s="14">
        <v>6</v>
      </c>
      <c r="E24" s="14">
        <v>73</v>
      </c>
      <c r="F24" s="14">
        <v>12.166666666666666</v>
      </c>
      <c r="G24" s="14">
        <v>72</v>
      </c>
      <c r="H24" s="14">
        <v>12</v>
      </c>
      <c r="I24" s="15">
        <v>96</v>
      </c>
      <c r="J24" s="16">
        <v>7.0000000000000009</v>
      </c>
      <c r="K24" s="16">
        <v>5.166666666666667</v>
      </c>
      <c r="L24" s="16">
        <v>5.833333333333333</v>
      </c>
      <c r="M24" s="16">
        <v>6.1666666666666661</v>
      </c>
      <c r="N24" s="17">
        <f t="shared" si="1"/>
        <v>0.98630136986301364</v>
      </c>
    </row>
    <row r="25" spans="1:14" x14ac:dyDescent="0.25">
      <c r="A25" s="50" t="s">
        <v>1593</v>
      </c>
      <c r="B25" s="50"/>
      <c r="C25" s="56"/>
      <c r="D25" s="69"/>
      <c r="E25" s="69"/>
      <c r="F25" s="69">
        <v>12</v>
      </c>
      <c r="G25" s="69"/>
      <c r="H25" s="69">
        <v>12</v>
      </c>
      <c r="I25" s="69"/>
      <c r="J25" s="69">
        <v>7</v>
      </c>
      <c r="K25" s="69">
        <v>5</v>
      </c>
      <c r="L25" s="69">
        <v>6</v>
      </c>
      <c r="M25" s="69">
        <v>6</v>
      </c>
      <c r="N25" s="69"/>
    </row>
    <row r="26" spans="1:14" x14ac:dyDescent="0.25">
      <c r="A26" s="18" t="s">
        <v>23</v>
      </c>
      <c r="B26" s="18"/>
      <c r="C26" s="57"/>
      <c r="D26" s="19"/>
      <c r="E26" s="19">
        <v>73</v>
      </c>
      <c r="F26" s="19">
        <v>12.166666666666666</v>
      </c>
      <c r="G26" s="19">
        <v>72</v>
      </c>
      <c r="H26" s="19">
        <v>12</v>
      </c>
      <c r="I26" s="20">
        <v>96</v>
      </c>
      <c r="J26" s="21">
        <v>7.0000000000000009</v>
      </c>
      <c r="K26" s="21">
        <v>5.166666666666667</v>
      </c>
      <c r="L26" s="21">
        <v>5.833333333333333</v>
      </c>
      <c r="M26" s="21">
        <v>6.1666666666666661</v>
      </c>
      <c r="N26" s="23">
        <f t="shared" si="1"/>
        <v>0.98630136986301364</v>
      </c>
    </row>
    <row r="27" spans="1:14" ht="30" x14ac:dyDescent="0.25">
      <c r="A27" s="13" t="s">
        <v>24</v>
      </c>
      <c r="B27" s="13" t="s">
        <v>630</v>
      </c>
      <c r="C27" s="40" t="s">
        <v>632</v>
      </c>
      <c r="D27" s="14">
        <v>3</v>
      </c>
      <c r="E27" s="14">
        <v>35</v>
      </c>
      <c r="F27" s="14">
        <v>11.666666666666666</v>
      </c>
      <c r="G27" s="14">
        <v>23</v>
      </c>
      <c r="H27" s="14">
        <v>7.666666666666667</v>
      </c>
      <c r="I27" s="15">
        <v>305</v>
      </c>
      <c r="J27" s="16">
        <v>11.666666666666668</v>
      </c>
      <c r="K27" s="16"/>
      <c r="L27" s="16">
        <v>7.6666666666666661</v>
      </c>
      <c r="M27" s="16"/>
      <c r="N27" s="17">
        <f t="shared" si="1"/>
        <v>0.65714285714285714</v>
      </c>
    </row>
    <row r="28" spans="1:14" x14ac:dyDescent="0.25">
      <c r="A28" s="50" t="s">
        <v>1593</v>
      </c>
      <c r="B28" s="50"/>
      <c r="C28" s="56"/>
      <c r="D28" s="69"/>
      <c r="E28" s="69"/>
      <c r="F28" s="69">
        <v>12</v>
      </c>
      <c r="G28" s="69"/>
      <c r="H28" s="69">
        <v>8</v>
      </c>
      <c r="I28" s="69"/>
      <c r="J28" s="69">
        <v>12</v>
      </c>
      <c r="K28" s="69"/>
      <c r="L28" s="69">
        <v>8</v>
      </c>
      <c r="M28" s="69"/>
      <c r="N28" s="69"/>
    </row>
    <row r="29" spans="1:14" x14ac:dyDescent="0.25">
      <c r="A29" s="18" t="s">
        <v>27</v>
      </c>
      <c r="B29" s="18"/>
      <c r="C29" s="57"/>
      <c r="D29" s="19"/>
      <c r="E29" s="19">
        <v>35</v>
      </c>
      <c r="F29" s="19">
        <v>11.666666666666666</v>
      </c>
      <c r="G29" s="19">
        <v>23</v>
      </c>
      <c r="H29" s="19">
        <v>7.666666666666667</v>
      </c>
      <c r="I29" s="20">
        <v>305</v>
      </c>
      <c r="J29" s="21">
        <v>11.666666666666668</v>
      </c>
      <c r="K29" s="21"/>
      <c r="L29" s="21">
        <v>7.6666666666666661</v>
      </c>
      <c r="M29" s="21"/>
      <c r="N29" s="23">
        <f t="shared" si="1"/>
        <v>0.65714285714285714</v>
      </c>
    </row>
    <row r="30" spans="1:14" ht="30" x14ac:dyDescent="0.25">
      <c r="A30" s="13" t="s">
        <v>28</v>
      </c>
      <c r="B30" s="13" t="s">
        <v>630</v>
      </c>
      <c r="C30" s="40" t="s">
        <v>633</v>
      </c>
      <c r="D30" s="14">
        <v>6</v>
      </c>
      <c r="E30" s="14">
        <v>46</v>
      </c>
      <c r="F30" s="14">
        <v>7.666666666666667</v>
      </c>
      <c r="G30" s="14">
        <v>44</v>
      </c>
      <c r="H30" s="14">
        <v>7.333333333333333</v>
      </c>
      <c r="I30" s="15">
        <v>44</v>
      </c>
      <c r="J30" s="16">
        <v>4.1666666666666661</v>
      </c>
      <c r="K30" s="16">
        <v>3.5</v>
      </c>
      <c r="L30" s="16">
        <v>3.1666666666666665</v>
      </c>
      <c r="M30" s="16">
        <v>4.1666666666666661</v>
      </c>
      <c r="N30" s="17">
        <f t="shared" si="1"/>
        <v>0.95652173913043481</v>
      </c>
    </row>
    <row r="31" spans="1:14" ht="30" x14ac:dyDescent="0.25">
      <c r="A31" s="28" t="s">
        <v>28</v>
      </c>
      <c r="B31" s="28" t="s">
        <v>630</v>
      </c>
      <c r="C31" s="40" t="s">
        <v>634</v>
      </c>
      <c r="D31" s="14">
        <v>6</v>
      </c>
      <c r="E31" s="14">
        <v>46</v>
      </c>
      <c r="F31" s="14">
        <v>7.666666666666667</v>
      </c>
      <c r="G31" s="14">
        <v>53</v>
      </c>
      <c r="H31" s="14">
        <v>8.8333333333333339</v>
      </c>
      <c r="I31" s="15">
        <v>45</v>
      </c>
      <c r="J31" s="16">
        <v>3.4999999999999996</v>
      </c>
      <c r="K31" s="16">
        <v>4.166666666666667</v>
      </c>
      <c r="L31" s="16">
        <v>4.5000000000000009</v>
      </c>
      <c r="M31" s="16">
        <v>4.333333333333333</v>
      </c>
      <c r="N31" s="17">
        <f t="shared" si="1"/>
        <v>1.1521739130434783</v>
      </c>
    </row>
    <row r="32" spans="1:14" ht="30" x14ac:dyDescent="0.25">
      <c r="A32" s="28" t="s">
        <v>28</v>
      </c>
      <c r="B32" s="28" t="s">
        <v>630</v>
      </c>
      <c r="C32" s="40" t="s">
        <v>635</v>
      </c>
      <c r="D32" s="14">
        <v>3</v>
      </c>
      <c r="E32" s="14">
        <v>31</v>
      </c>
      <c r="F32" s="14">
        <v>10.333333333333334</v>
      </c>
      <c r="G32" s="14">
        <v>17</v>
      </c>
      <c r="H32" s="14">
        <v>5.666666666666667</v>
      </c>
      <c r="I32" s="15">
        <v>29</v>
      </c>
      <c r="J32" s="16">
        <v>4.9999999999999991</v>
      </c>
      <c r="K32" s="16">
        <v>5.333333333333333</v>
      </c>
      <c r="L32" s="16">
        <v>2.3333333333333335</v>
      </c>
      <c r="M32" s="16">
        <v>3.333333333333333</v>
      </c>
      <c r="N32" s="17">
        <f t="shared" si="1"/>
        <v>0.54838709677419351</v>
      </c>
    </row>
    <row r="33" spans="1:14" ht="30" x14ac:dyDescent="0.25">
      <c r="A33" s="28" t="s">
        <v>28</v>
      </c>
      <c r="B33" s="28" t="s">
        <v>630</v>
      </c>
      <c r="C33" s="40" t="s">
        <v>636</v>
      </c>
      <c r="D33" s="14">
        <v>6</v>
      </c>
      <c r="E33" s="14">
        <v>44</v>
      </c>
      <c r="F33" s="14">
        <v>7.333333333333333</v>
      </c>
      <c r="G33" s="14">
        <v>32</v>
      </c>
      <c r="H33" s="14">
        <v>5.333333333333333</v>
      </c>
      <c r="I33" s="15">
        <v>37</v>
      </c>
      <c r="J33" s="16">
        <v>3.3333333333333335</v>
      </c>
      <c r="K33" s="16">
        <v>4</v>
      </c>
      <c r="L33" s="16">
        <v>2</v>
      </c>
      <c r="M33" s="16">
        <v>3.3333333333333335</v>
      </c>
      <c r="N33" s="17">
        <f t="shared" si="1"/>
        <v>0.72727272727272729</v>
      </c>
    </row>
    <row r="34" spans="1:14" ht="30" x14ac:dyDescent="0.25">
      <c r="A34" s="28" t="s">
        <v>28</v>
      </c>
      <c r="B34" s="28" t="s">
        <v>630</v>
      </c>
      <c r="C34" s="40" t="s">
        <v>637</v>
      </c>
      <c r="D34" s="14">
        <v>6</v>
      </c>
      <c r="E34" s="14">
        <v>63</v>
      </c>
      <c r="F34" s="14">
        <v>10.5</v>
      </c>
      <c r="G34" s="14">
        <v>49</v>
      </c>
      <c r="H34" s="14">
        <v>8.1666666666666661</v>
      </c>
      <c r="I34" s="15">
        <v>35</v>
      </c>
      <c r="J34" s="16">
        <v>6.3333333333333348</v>
      </c>
      <c r="K34" s="16">
        <v>4.166666666666667</v>
      </c>
      <c r="L34" s="16">
        <v>4.6666666666666661</v>
      </c>
      <c r="M34" s="16">
        <v>3.5</v>
      </c>
      <c r="N34" s="17">
        <f t="shared" si="1"/>
        <v>0.77777777777777779</v>
      </c>
    </row>
    <row r="35" spans="1:14" ht="30" x14ac:dyDescent="0.25">
      <c r="A35" s="28" t="s">
        <v>28</v>
      </c>
      <c r="B35" s="28" t="s">
        <v>630</v>
      </c>
      <c r="C35" s="40" t="s">
        <v>638</v>
      </c>
      <c r="D35" s="14">
        <v>6</v>
      </c>
      <c r="E35" s="14">
        <v>56</v>
      </c>
      <c r="F35" s="14">
        <v>9.3333333333333339</v>
      </c>
      <c r="G35" s="14">
        <v>58</v>
      </c>
      <c r="H35" s="14">
        <v>9.6666666666666661</v>
      </c>
      <c r="I35" s="15">
        <v>28</v>
      </c>
      <c r="J35" s="16">
        <v>5</v>
      </c>
      <c r="K35" s="16">
        <v>4.333333333333333</v>
      </c>
      <c r="L35" s="16">
        <v>5.166666666666667</v>
      </c>
      <c r="M35" s="16">
        <v>4.5</v>
      </c>
      <c r="N35" s="17">
        <f t="shared" si="1"/>
        <v>1.0357142857142858</v>
      </c>
    </row>
    <row r="36" spans="1:14" ht="30" x14ac:dyDescent="0.25">
      <c r="A36" s="28" t="s">
        <v>28</v>
      </c>
      <c r="B36" s="28" t="s">
        <v>630</v>
      </c>
      <c r="C36" s="40" t="s">
        <v>639</v>
      </c>
      <c r="D36" s="14">
        <v>6</v>
      </c>
      <c r="E36" s="14">
        <v>62</v>
      </c>
      <c r="F36" s="14">
        <v>10.333333333333334</v>
      </c>
      <c r="G36" s="14">
        <v>58</v>
      </c>
      <c r="H36" s="14">
        <v>9.6666666666666661</v>
      </c>
      <c r="I36" s="15">
        <v>27</v>
      </c>
      <c r="J36" s="16">
        <v>3.5</v>
      </c>
      <c r="K36" s="16">
        <v>6.833333333333333</v>
      </c>
      <c r="L36" s="16">
        <v>3.5</v>
      </c>
      <c r="M36" s="16">
        <v>6.1666666666666661</v>
      </c>
      <c r="N36" s="17">
        <f t="shared" si="1"/>
        <v>0.93548387096774188</v>
      </c>
    </row>
    <row r="37" spans="1:14" ht="30" x14ac:dyDescent="0.25">
      <c r="A37" s="28" t="s">
        <v>28</v>
      </c>
      <c r="B37" s="28" t="s">
        <v>630</v>
      </c>
      <c r="C37" s="40" t="s">
        <v>640</v>
      </c>
      <c r="D37" s="14">
        <v>6</v>
      </c>
      <c r="E37" s="14">
        <v>56</v>
      </c>
      <c r="F37" s="14">
        <v>9.3333333333333339</v>
      </c>
      <c r="G37" s="14">
        <v>62</v>
      </c>
      <c r="H37" s="14">
        <v>10.333333333333334</v>
      </c>
      <c r="I37" s="15">
        <v>27</v>
      </c>
      <c r="J37" s="16">
        <v>5</v>
      </c>
      <c r="K37" s="16">
        <v>4.3333333333333339</v>
      </c>
      <c r="L37" s="16">
        <v>5.0000000000000009</v>
      </c>
      <c r="M37" s="16">
        <v>5.333333333333333</v>
      </c>
      <c r="N37" s="17">
        <f t="shared" si="1"/>
        <v>1.1071428571428572</v>
      </c>
    </row>
    <row r="38" spans="1:14" ht="30" x14ac:dyDescent="0.25">
      <c r="A38" s="28" t="s">
        <v>28</v>
      </c>
      <c r="B38" s="28" t="s">
        <v>630</v>
      </c>
      <c r="C38" s="40" t="s">
        <v>641</v>
      </c>
      <c r="D38" s="14">
        <v>6</v>
      </c>
      <c r="E38" s="14">
        <v>55</v>
      </c>
      <c r="F38" s="14">
        <v>9.1666666666666661</v>
      </c>
      <c r="G38" s="14">
        <v>53</v>
      </c>
      <c r="H38" s="14">
        <v>8.8333333333333339</v>
      </c>
      <c r="I38" s="15">
        <v>43</v>
      </c>
      <c r="J38" s="16">
        <v>4.833333333333333</v>
      </c>
      <c r="K38" s="16">
        <v>4.3333333333333339</v>
      </c>
      <c r="L38" s="16">
        <v>4.333333333333333</v>
      </c>
      <c r="M38" s="16">
        <v>4.5</v>
      </c>
      <c r="N38" s="17">
        <f t="shared" si="1"/>
        <v>0.96363636363636362</v>
      </c>
    </row>
    <row r="39" spans="1:14" ht="30" x14ac:dyDescent="0.25">
      <c r="A39" s="28" t="s">
        <v>28</v>
      </c>
      <c r="B39" s="28" t="s">
        <v>630</v>
      </c>
      <c r="C39" s="40" t="s">
        <v>642</v>
      </c>
      <c r="D39" s="14">
        <v>6</v>
      </c>
      <c r="E39" s="14">
        <v>44</v>
      </c>
      <c r="F39" s="14">
        <v>7.333333333333333</v>
      </c>
      <c r="G39" s="14">
        <v>37</v>
      </c>
      <c r="H39" s="14">
        <v>6.166666666666667</v>
      </c>
      <c r="I39" s="15">
        <v>101</v>
      </c>
      <c r="J39" s="16">
        <v>3.8333333333333335</v>
      </c>
      <c r="K39" s="16">
        <v>3.4999999999999996</v>
      </c>
      <c r="L39" s="16">
        <v>1.5</v>
      </c>
      <c r="M39" s="16">
        <v>4.666666666666667</v>
      </c>
      <c r="N39" s="17">
        <f t="shared" si="1"/>
        <v>0.84090909090909094</v>
      </c>
    </row>
    <row r="40" spans="1:14" ht="30" x14ac:dyDescent="0.25">
      <c r="A40" s="28" t="s">
        <v>28</v>
      </c>
      <c r="B40" s="28" t="s">
        <v>630</v>
      </c>
      <c r="C40" s="40" t="s">
        <v>643</v>
      </c>
      <c r="D40" s="14">
        <v>6</v>
      </c>
      <c r="E40" s="14">
        <v>38</v>
      </c>
      <c r="F40" s="14">
        <v>6.333333333333333</v>
      </c>
      <c r="G40" s="14">
        <v>34</v>
      </c>
      <c r="H40" s="14">
        <v>5.666666666666667</v>
      </c>
      <c r="I40" s="15">
        <v>16</v>
      </c>
      <c r="J40" s="16">
        <v>2.6666666666666665</v>
      </c>
      <c r="K40" s="16">
        <v>3.6666666666666661</v>
      </c>
      <c r="L40" s="16">
        <v>2.3333333333333335</v>
      </c>
      <c r="M40" s="16">
        <v>3.333333333333333</v>
      </c>
      <c r="N40" s="17">
        <f t="shared" si="1"/>
        <v>0.89473684210526316</v>
      </c>
    </row>
    <row r="41" spans="1:14" x14ac:dyDescent="0.25">
      <c r="A41" s="50" t="s">
        <v>1593</v>
      </c>
      <c r="B41" s="50"/>
      <c r="C41" s="56"/>
      <c r="D41" s="69"/>
      <c r="E41" s="69"/>
      <c r="F41" s="69">
        <v>9</v>
      </c>
      <c r="G41" s="69"/>
      <c r="H41" s="69">
        <v>8</v>
      </c>
      <c r="I41" s="69"/>
      <c r="J41" s="69">
        <v>4</v>
      </c>
      <c r="K41" s="69">
        <v>4</v>
      </c>
      <c r="L41" s="69">
        <v>4</v>
      </c>
      <c r="M41" s="69">
        <v>4</v>
      </c>
      <c r="N41" s="69"/>
    </row>
    <row r="42" spans="1:14" x14ac:dyDescent="0.25">
      <c r="A42" s="18" t="s">
        <v>55</v>
      </c>
      <c r="B42" s="18"/>
      <c r="C42" s="57"/>
      <c r="D42" s="19"/>
      <c r="E42" s="19">
        <v>541</v>
      </c>
      <c r="F42" s="19">
        <v>95.333333333333329</v>
      </c>
      <c r="G42" s="19">
        <v>497</v>
      </c>
      <c r="H42" s="19">
        <v>85.666666666666671</v>
      </c>
      <c r="I42" s="20">
        <v>432</v>
      </c>
      <c r="J42" s="21">
        <v>47.166666666666664</v>
      </c>
      <c r="K42" s="21">
        <v>48.166666666666671</v>
      </c>
      <c r="L42" s="21">
        <v>38.500000000000007</v>
      </c>
      <c r="M42" s="21">
        <v>47.166666666666664</v>
      </c>
      <c r="N42" s="23">
        <f t="shared" si="1"/>
        <v>0.91866913123844729</v>
      </c>
    </row>
    <row r="43" spans="1:14" ht="45" x14ac:dyDescent="0.25">
      <c r="A43" s="13" t="s">
        <v>56</v>
      </c>
      <c r="B43" s="13" t="s">
        <v>630</v>
      </c>
      <c r="C43" s="40" t="s">
        <v>644</v>
      </c>
      <c r="D43" s="14">
        <v>6</v>
      </c>
      <c r="E43" s="14">
        <v>89</v>
      </c>
      <c r="F43" s="14">
        <v>14.833333333333334</v>
      </c>
      <c r="G43" s="14">
        <v>87</v>
      </c>
      <c r="H43" s="14">
        <v>14.5</v>
      </c>
      <c r="I43" s="15">
        <v>86</v>
      </c>
      <c r="J43" s="16">
        <v>7</v>
      </c>
      <c r="K43" s="16">
        <v>7.8333333333333339</v>
      </c>
      <c r="L43" s="16">
        <v>6.666666666666667</v>
      </c>
      <c r="M43" s="16">
        <v>7.8333333333333339</v>
      </c>
      <c r="N43" s="17">
        <f t="shared" si="1"/>
        <v>0.97752808988764039</v>
      </c>
    </row>
    <row r="44" spans="1:14" ht="45" x14ac:dyDescent="0.25">
      <c r="A44" s="28" t="s">
        <v>56</v>
      </c>
      <c r="B44" s="28" t="s">
        <v>630</v>
      </c>
      <c r="C44" s="40" t="s">
        <v>645</v>
      </c>
      <c r="D44" s="14">
        <v>6</v>
      </c>
      <c r="E44" s="14">
        <v>99</v>
      </c>
      <c r="F44" s="14">
        <v>16.5</v>
      </c>
      <c r="G44" s="14">
        <v>121</v>
      </c>
      <c r="H44" s="14">
        <v>20.166666666666668</v>
      </c>
      <c r="I44" s="15">
        <v>132</v>
      </c>
      <c r="J44" s="16">
        <v>8.1666666666666661</v>
      </c>
      <c r="K44" s="16">
        <v>8.3333333333333339</v>
      </c>
      <c r="L44" s="16">
        <v>12.333333333333334</v>
      </c>
      <c r="M44" s="16">
        <v>7.833333333333333</v>
      </c>
      <c r="N44" s="17">
        <f t="shared" si="1"/>
        <v>1.2222222222222223</v>
      </c>
    </row>
    <row r="45" spans="1:14" ht="45" x14ac:dyDescent="0.25">
      <c r="A45" s="28" t="s">
        <v>56</v>
      </c>
      <c r="B45" s="28" t="s">
        <v>630</v>
      </c>
      <c r="C45" s="40" t="s">
        <v>646</v>
      </c>
      <c r="D45" s="14">
        <v>6</v>
      </c>
      <c r="E45" s="14">
        <v>99</v>
      </c>
      <c r="F45" s="14">
        <v>16.5</v>
      </c>
      <c r="G45" s="14">
        <v>114</v>
      </c>
      <c r="H45" s="14">
        <v>19</v>
      </c>
      <c r="I45" s="15">
        <v>145</v>
      </c>
      <c r="J45" s="16">
        <v>8.1666666666666661</v>
      </c>
      <c r="K45" s="16">
        <v>8.3333333333333321</v>
      </c>
      <c r="L45" s="16">
        <v>11.833333333333332</v>
      </c>
      <c r="M45" s="16">
        <v>7.166666666666667</v>
      </c>
      <c r="N45" s="17">
        <f t="shared" si="1"/>
        <v>1.1515151515151516</v>
      </c>
    </row>
    <row r="46" spans="1:14" x14ac:dyDescent="0.25">
      <c r="A46" s="50" t="s">
        <v>1593</v>
      </c>
      <c r="B46" s="50"/>
      <c r="C46" s="56"/>
      <c r="D46" s="69"/>
      <c r="E46" s="69"/>
      <c r="F46" s="69">
        <v>16</v>
      </c>
      <c r="G46" s="69"/>
      <c r="H46" s="69">
        <v>18</v>
      </c>
      <c r="I46" s="69"/>
      <c r="J46" s="69">
        <v>8</v>
      </c>
      <c r="K46" s="69">
        <v>8</v>
      </c>
      <c r="L46" s="69">
        <v>10</v>
      </c>
      <c r="M46" s="69">
        <v>8</v>
      </c>
      <c r="N46" s="69"/>
    </row>
    <row r="47" spans="1:14" x14ac:dyDescent="0.25">
      <c r="A47" s="18" t="s">
        <v>63</v>
      </c>
      <c r="B47" s="18"/>
      <c r="C47" s="57"/>
      <c r="D47" s="19"/>
      <c r="E47" s="19">
        <v>287</v>
      </c>
      <c r="F47" s="19">
        <v>47.833333333333336</v>
      </c>
      <c r="G47" s="19">
        <v>322</v>
      </c>
      <c r="H47" s="19">
        <v>53.666666666666671</v>
      </c>
      <c r="I47" s="20">
        <v>363</v>
      </c>
      <c r="J47" s="21">
        <v>23.333333333333332</v>
      </c>
      <c r="K47" s="21">
        <v>24.5</v>
      </c>
      <c r="L47" s="21">
        <v>30.833333333333332</v>
      </c>
      <c r="M47" s="21">
        <v>22.833333333333336</v>
      </c>
      <c r="N47" s="23">
        <f t="shared" si="1"/>
        <v>1.1219512195121952</v>
      </c>
    </row>
    <row r="48" spans="1:14" ht="30" x14ac:dyDescent="0.25">
      <c r="A48" s="13" t="s">
        <v>64</v>
      </c>
      <c r="B48" s="13" t="s">
        <v>630</v>
      </c>
      <c r="C48" s="40" t="s">
        <v>647</v>
      </c>
      <c r="D48" s="14">
        <v>6</v>
      </c>
      <c r="E48" s="14">
        <v>106</v>
      </c>
      <c r="F48" s="14">
        <v>17.666666666666668</v>
      </c>
      <c r="G48" s="14">
        <v>82</v>
      </c>
      <c r="H48" s="14">
        <v>13.666666666666666</v>
      </c>
      <c r="I48" s="15">
        <v>219</v>
      </c>
      <c r="J48" s="16">
        <v>13.666666666666668</v>
      </c>
      <c r="K48" s="16">
        <v>3.9999999999999996</v>
      </c>
      <c r="L48" s="16">
        <v>9.8333333333333339</v>
      </c>
      <c r="M48" s="16">
        <v>3.833333333333333</v>
      </c>
      <c r="N48" s="17">
        <f t="shared" si="1"/>
        <v>0.77358490566037741</v>
      </c>
    </row>
    <row r="49" spans="1:14" ht="30" x14ac:dyDescent="0.25">
      <c r="A49" s="28" t="s">
        <v>64</v>
      </c>
      <c r="B49" s="28" t="s">
        <v>630</v>
      </c>
      <c r="C49" s="40" t="s">
        <v>648</v>
      </c>
      <c r="D49" s="14">
        <v>6</v>
      </c>
      <c r="E49" s="14">
        <v>65</v>
      </c>
      <c r="F49" s="14">
        <v>10.833333333333334</v>
      </c>
      <c r="G49" s="14">
        <v>91</v>
      </c>
      <c r="H49" s="14">
        <v>15.166666666666666</v>
      </c>
      <c r="I49" s="15">
        <v>253</v>
      </c>
      <c r="J49" s="16">
        <v>7.5</v>
      </c>
      <c r="K49" s="16">
        <v>3.333333333333333</v>
      </c>
      <c r="L49" s="16">
        <v>11.333333333333334</v>
      </c>
      <c r="M49" s="16">
        <v>3.833333333333333</v>
      </c>
      <c r="N49" s="17">
        <f t="shared" si="1"/>
        <v>1.4</v>
      </c>
    </row>
    <row r="50" spans="1:14" ht="30" x14ac:dyDescent="0.25">
      <c r="A50" s="28" t="s">
        <v>64</v>
      </c>
      <c r="B50" s="28" t="s">
        <v>630</v>
      </c>
      <c r="C50" s="40" t="s">
        <v>649</v>
      </c>
      <c r="D50" s="14">
        <v>6</v>
      </c>
      <c r="E50" s="14">
        <v>119</v>
      </c>
      <c r="F50" s="14">
        <v>19.833333333333332</v>
      </c>
      <c r="G50" s="14">
        <v>83</v>
      </c>
      <c r="H50" s="14">
        <v>13.833333333333334</v>
      </c>
      <c r="I50" s="15">
        <v>187</v>
      </c>
      <c r="J50" s="16">
        <v>16.5</v>
      </c>
      <c r="K50" s="16">
        <v>3.333333333333333</v>
      </c>
      <c r="L50" s="16">
        <v>10.666666666666666</v>
      </c>
      <c r="M50" s="16">
        <v>3.1666666666666665</v>
      </c>
      <c r="N50" s="17">
        <f t="shared" si="1"/>
        <v>0.69747899159663862</v>
      </c>
    </row>
    <row r="51" spans="1:14" x14ac:dyDescent="0.25">
      <c r="A51" s="50" t="s">
        <v>1593</v>
      </c>
      <c r="B51" s="50"/>
      <c r="C51" s="56"/>
      <c r="D51" s="69"/>
      <c r="E51" s="69"/>
      <c r="F51" s="69">
        <v>16</v>
      </c>
      <c r="G51" s="69"/>
      <c r="H51" s="69">
        <v>14</v>
      </c>
      <c r="I51" s="69"/>
      <c r="J51" s="69">
        <v>13</v>
      </c>
      <c r="K51" s="69">
        <v>4</v>
      </c>
      <c r="L51" s="69">
        <v>11</v>
      </c>
      <c r="M51" s="69">
        <v>4</v>
      </c>
      <c r="N51" s="69"/>
    </row>
    <row r="52" spans="1:14" x14ac:dyDescent="0.25">
      <c r="A52" s="18" t="s">
        <v>70</v>
      </c>
      <c r="B52" s="18"/>
      <c r="C52" s="57"/>
      <c r="D52" s="19"/>
      <c r="E52" s="19">
        <v>290</v>
      </c>
      <c r="F52" s="19">
        <v>48.333333333333329</v>
      </c>
      <c r="G52" s="19">
        <v>256</v>
      </c>
      <c r="H52" s="19">
        <v>42.666666666666664</v>
      </c>
      <c r="I52" s="20">
        <v>659</v>
      </c>
      <c r="J52" s="21">
        <v>37.666666666666671</v>
      </c>
      <c r="K52" s="21">
        <v>10.666666666666664</v>
      </c>
      <c r="L52" s="21">
        <v>31.833333333333336</v>
      </c>
      <c r="M52" s="21">
        <v>10.833333333333332</v>
      </c>
      <c r="N52" s="23">
        <f t="shared" si="1"/>
        <v>0.88275862068965516</v>
      </c>
    </row>
    <row r="53" spans="1:14" ht="30" x14ac:dyDescent="0.25">
      <c r="A53" s="13" t="s">
        <v>71</v>
      </c>
      <c r="B53" s="13" t="s">
        <v>630</v>
      </c>
      <c r="C53" s="40" t="s">
        <v>650</v>
      </c>
      <c r="D53" s="14">
        <v>6</v>
      </c>
      <c r="E53" s="14">
        <v>96</v>
      </c>
      <c r="F53" s="14">
        <v>16</v>
      </c>
      <c r="G53" s="14">
        <v>81</v>
      </c>
      <c r="H53" s="14">
        <v>13.5</v>
      </c>
      <c r="I53" s="15">
        <v>56</v>
      </c>
      <c r="J53" s="16">
        <v>11.166666666666666</v>
      </c>
      <c r="K53" s="16">
        <v>4.833333333333333</v>
      </c>
      <c r="L53" s="16">
        <v>11.000000000000002</v>
      </c>
      <c r="M53" s="16">
        <v>2.4999999999999996</v>
      </c>
      <c r="N53" s="17">
        <f t="shared" si="1"/>
        <v>0.84375</v>
      </c>
    </row>
    <row r="54" spans="1:14" ht="30" x14ac:dyDescent="0.25">
      <c r="A54" s="28" t="s">
        <v>71</v>
      </c>
      <c r="B54" s="28" t="s">
        <v>630</v>
      </c>
      <c r="C54" s="40" t="s">
        <v>651</v>
      </c>
      <c r="D54" s="14">
        <v>6</v>
      </c>
      <c r="E54" s="14">
        <v>88</v>
      </c>
      <c r="F54" s="14">
        <v>14.666666666666666</v>
      </c>
      <c r="G54" s="14">
        <v>72</v>
      </c>
      <c r="H54" s="14">
        <v>12</v>
      </c>
      <c r="I54" s="15">
        <v>64</v>
      </c>
      <c r="J54" s="16">
        <v>9.6666666666666679</v>
      </c>
      <c r="K54" s="16">
        <v>5</v>
      </c>
      <c r="L54" s="16">
        <v>6.6666666666666661</v>
      </c>
      <c r="M54" s="16">
        <v>5.333333333333333</v>
      </c>
      <c r="N54" s="17">
        <f t="shared" si="1"/>
        <v>0.81818181818181823</v>
      </c>
    </row>
    <row r="55" spans="1:14" ht="30" x14ac:dyDescent="0.25">
      <c r="A55" s="28" t="s">
        <v>71</v>
      </c>
      <c r="B55" s="28" t="s">
        <v>630</v>
      </c>
      <c r="C55" s="40" t="s">
        <v>652</v>
      </c>
      <c r="D55" s="14">
        <v>6</v>
      </c>
      <c r="E55" s="14">
        <v>66</v>
      </c>
      <c r="F55" s="14">
        <v>11</v>
      </c>
      <c r="G55" s="14">
        <v>51</v>
      </c>
      <c r="H55" s="14">
        <v>8.5</v>
      </c>
      <c r="I55" s="15">
        <v>60</v>
      </c>
      <c r="J55" s="16">
        <v>9.9999999999999982</v>
      </c>
      <c r="K55" s="16">
        <v>1</v>
      </c>
      <c r="L55" s="16">
        <v>7.666666666666667</v>
      </c>
      <c r="M55" s="16">
        <v>0.83333333333333326</v>
      </c>
      <c r="N55" s="17">
        <f t="shared" si="1"/>
        <v>0.77272727272727271</v>
      </c>
    </row>
    <row r="56" spans="1:14" ht="30" x14ac:dyDescent="0.25">
      <c r="A56" s="28" t="s">
        <v>71</v>
      </c>
      <c r="B56" s="28" t="s">
        <v>630</v>
      </c>
      <c r="C56" s="40" t="s">
        <v>653</v>
      </c>
      <c r="D56" s="14">
        <v>6</v>
      </c>
      <c r="E56" s="14">
        <v>85</v>
      </c>
      <c r="F56" s="14">
        <v>14.166666666666666</v>
      </c>
      <c r="G56" s="14">
        <v>66</v>
      </c>
      <c r="H56" s="14">
        <v>11</v>
      </c>
      <c r="I56" s="15">
        <v>57</v>
      </c>
      <c r="J56" s="16">
        <v>9.1666666666666661</v>
      </c>
      <c r="K56" s="16">
        <v>4.9999999999999991</v>
      </c>
      <c r="L56" s="16">
        <v>5.9999999999999991</v>
      </c>
      <c r="M56" s="16">
        <v>4.9999999999999991</v>
      </c>
      <c r="N56" s="17">
        <f t="shared" si="1"/>
        <v>0.77647058823529413</v>
      </c>
    </row>
    <row r="57" spans="1:14" x14ac:dyDescent="0.25">
      <c r="A57" s="50" t="s">
        <v>1593</v>
      </c>
      <c r="B57" s="50"/>
      <c r="C57" s="56"/>
      <c r="D57" s="69"/>
      <c r="E57" s="69"/>
      <c r="F57" s="69">
        <v>14</v>
      </c>
      <c r="G57" s="69"/>
      <c r="H57" s="69">
        <v>11</v>
      </c>
      <c r="I57" s="69"/>
      <c r="J57" s="69">
        <v>10</v>
      </c>
      <c r="K57" s="69">
        <v>4</v>
      </c>
      <c r="L57" s="69">
        <v>8</v>
      </c>
      <c r="M57" s="69">
        <v>3</v>
      </c>
      <c r="N57" s="69"/>
    </row>
    <row r="58" spans="1:14" x14ac:dyDescent="0.25">
      <c r="A58" s="18" t="s">
        <v>81</v>
      </c>
      <c r="B58" s="18"/>
      <c r="C58" s="57"/>
      <c r="D58" s="19"/>
      <c r="E58" s="19">
        <v>335</v>
      </c>
      <c r="F58" s="19">
        <v>55.833333333333329</v>
      </c>
      <c r="G58" s="19">
        <v>270</v>
      </c>
      <c r="H58" s="19">
        <v>45</v>
      </c>
      <c r="I58" s="20">
        <v>237</v>
      </c>
      <c r="J58" s="21">
        <v>40</v>
      </c>
      <c r="K58" s="21">
        <v>15.833333333333332</v>
      </c>
      <c r="L58" s="21">
        <v>31.333333333333336</v>
      </c>
      <c r="M58" s="21">
        <v>13.666666666666664</v>
      </c>
      <c r="N58" s="23">
        <f t="shared" si="1"/>
        <v>0.80597014925373134</v>
      </c>
    </row>
    <row r="59" spans="1:14" ht="30" x14ac:dyDescent="0.25">
      <c r="A59" s="13" t="s">
        <v>82</v>
      </c>
      <c r="B59" s="13" t="s">
        <v>630</v>
      </c>
      <c r="C59" s="40" t="s">
        <v>654</v>
      </c>
      <c r="D59" s="14">
        <v>6</v>
      </c>
      <c r="E59" s="14">
        <v>159</v>
      </c>
      <c r="F59" s="14">
        <v>26.5</v>
      </c>
      <c r="G59" s="14">
        <v>209</v>
      </c>
      <c r="H59" s="14">
        <v>34.833333333333336</v>
      </c>
      <c r="I59" s="15">
        <v>375</v>
      </c>
      <c r="J59" s="16">
        <v>19.5</v>
      </c>
      <c r="K59" s="16">
        <v>7</v>
      </c>
      <c r="L59" s="16">
        <v>31.666666666666671</v>
      </c>
      <c r="M59" s="16">
        <v>3.166666666666667</v>
      </c>
      <c r="N59" s="17">
        <f t="shared" si="1"/>
        <v>1.3144654088050314</v>
      </c>
    </row>
    <row r="60" spans="1:14" ht="30" x14ac:dyDescent="0.25">
      <c r="A60" s="28" t="s">
        <v>82</v>
      </c>
      <c r="B60" s="28" t="s">
        <v>630</v>
      </c>
      <c r="C60" s="40" t="s">
        <v>655</v>
      </c>
      <c r="D60" s="14">
        <v>6</v>
      </c>
      <c r="E60" s="14">
        <v>189</v>
      </c>
      <c r="F60" s="14">
        <v>31.5</v>
      </c>
      <c r="G60" s="14">
        <v>209</v>
      </c>
      <c r="H60" s="14">
        <v>34.833333333333336</v>
      </c>
      <c r="I60" s="15">
        <v>346</v>
      </c>
      <c r="J60" s="16">
        <v>26</v>
      </c>
      <c r="K60" s="16">
        <v>5.5</v>
      </c>
      <c r="L60" s="16">
        <v>31.166666666666668</v>
      </c>
      <c r="M60" s="16">
        <v>3.6666666666666665</v>
      </c>
      <c r="N60" s="17">
        <f t="shared" si="1"/>
        <v>1.1058201058201058</v>
      </c>
    </row>
    <row r="61" spans="1:14" x14ac:dyDescent="0.25">
      <c r="A61" s="50" t="s">
        <v>1593</v>
      </c>
      <c r="B61" s="50"/>
      <c r="C61" s="56"/>
      <c r="D61" s="69"/>
      <c r="E61" s="69"/>
      <c r="F61" s="69">
        <v>29</v>
      </c>
      <c r="G61" s="69"/>
      <c r="H61" s="69">
        <v>35</v>
      </c>
      <c r="I61" s="69"/>
      <c r="J61" s="69">
        <v>23</v>
      </c>
      <c r="K61" s="69">
        <v>6</v>
      </c>
      <c r="L61" s="69">
        <v>31</v>
      </c>
      <c r="M61" s="69">
        <v>3</v>
      </c>
      <c r="N61" s="69"/>
    </row>
    <row r="62" spans="1:14" x14ac:dyDescent="0.25">
      <c r="A62" s="18" t="s">
        <v>85</v>
      </c>
      <c r="B62" s="18"/>
      <c r="C62" s="57"/>
      <c r="D62" s="19"/>
      <c r="E62" s="19">
        <v>348</v>
      </c>
      <c r="F62" s="19">
        <v>58</v>
      </c>
      <c r="G62" s="19">
        <v>418</v>
      </c>
      <c r="H62" s="19">
        <v>69.666666666666671</v>
      </c>
      <c r="I62" s="20">
        <v>721</v>
      </c>
      <c r="J62" s="21">
        <v>45.5</v>
      </c>
      <c r="K62" s="21">
        <v>12.5</v>
      </c>
      <c r="L62" s="21">
        <v>62.833333333333343</v>
      </c>
      <c r="M62" s="21">
        <v>6.8333333333333339</v>
      </c>
      <c r="N62" s="23">
        <f t="shared" si="1"/>
        <v>1.2011494252873562</v>
      </c>
    </row>
    <row r="63" spans="1:14" ht="30" x14ac:dyDescent="0.25">
      <c r="A63" s="13" t="s">
        <v>86</v>
      </c>
      <c r="B63" s="13" t="s">
        <v>630</v>
      </c>
      <c r="C63" s="40" t="s">
        <v>656</v>
      </c>
      <c r="D63" s="14">
        <v>6</v>
      </c>
      <c r="E63" s="14">
        <v>83</v>
      </c>
      <c r="F63" s="14">
        <v>13.833333333333334</v>
      </c>
      <c r="G63" s="14">
        <v>85</v>
      </c>
      <c r="H63" s="14">
        <v>14.166666666666666</v>
      </c>
      <c r="I63" s="15">
        <v>192</v>
      </c>
      <c r="J63" s="16">
        <v>12.666666666666668</v>
      </c>
      <c r="K63" s="16">
        <v>1.1666666666666665</v>
      </c>
      <c r="L63" s="16">
        <v>10.833333333333332</v>
      </c>
      <c r="M63" s="16">
        <v>3.3333333333333335</v>
      </c>
      <c r="N63" s="17">
        <f t="shared" si="1"/>
        <v>1.0240963855421688</v>
      </c>
    </row>
    <row r="64" spans="1:14" ht="30" x14ac:dyDescent="0.25">
      <c r="A64" s="28" t="s">
        <v>86</v>
      </c>
      <c r="B64" s="28" t="s">
        <v>630</v>
      </c>
      <c r="C64" s="40" t="s">
        <v>657</v>
      </c>
      <c r="D64" s="14">
        <v>5.9</v>
      </c>
      <c r="E64" s="14">
        <v>89</v>
      </c>
      <c r="F64" s="14">
        <v>15.084745762711863</v>
      </c>
      <c r="G64" s="14">
        <v>60</v>
      </c>
      <c r="H64" s="14">
        <v>10.169491525423728</v>
      </c>
      <c r="I64" s="15">
        <v>293</v>
      </c>
      <c r="J64" s="16">
        <v>13.728813559322035</v>
      </c>
      <c r="K64" s="16">
        <v>1.3559322033898304</v>
      </c>
      <c r="L64" s="16">
        <v>5.4237288135593218</v>
      </c>
      <c r="M64" s="16">
        <v>4.7457627118644066</v>
      </c>
      <c r="N64" s="17">
        <f t="shared" si="1"/>
        <v>0.6741573033707865</v>
      </c>
    </row>
    <row r="65" spans="1:14" ht="30" x14ac:dyDescent="0.25">
      <c r="A65" s="28" t="s">
        <v>86</v>
      </c>
      <c r="B65" s="28" t="s">
        <v>630</v>
      </c>
      <c r="C65" s="40" t="s">
        <v>658</v>
      </c>
      <c r="D65" s="14">
        <v>6</v>
      </c>
      <c r="E65" s="14">
        <v>286</v>
      </c>
      <c r="F65" s="14">
        <v>47.666666666666664</v>
      </c>
      <c r="G65" s="14">
        <v>184</v>
      </c>
      <c r="H65" s="14">
        <v>30.666666666666668</v>
      </c>
      <c r="I65" s="15">
        <v>209</v>
      </c>
      <c r="J65" s="16">
        <v>46.166666666666664</v>
      </c>
      <c r="K65" s="16">
        <v>1.5</v>
      </c>
      <c r="L65" s="16">
        <v>27.833333333333336</v>
      </c>
      <c r="M65" s="16">
        <v>2.8333333333333335</v>
      </c>
      <c r="N65" s="17">
        <f t="shared" si="1"/>
        <v>0.64335664335664333</v>
      </c>
    </row>
    <row r="66" spans="1:14" x14ac:dyDescent="0.25">
      <c r="A66" s="50" t="s">
        <v>1593</v>
      </c>
      <c r="B66" s="50"/>
      <c r="C66" s="56"/>
      <c r="D66" s="69"/>
      <c r="E66" s="69"/>
      <c r="F66" s="69">
        <v>26</v>
      </c>
      <c r="G66" s="69"/>
      <c r="H66" s="69">
        <v>18</v>
      </c>
      <c r="I66" s="69"/>
      <c r="J66" s="69">
        <v>24</v>
      </c>
      <c r="K66" s="69">
        <v>1</v>
      </c>
      <c r="L66" s="69">
        <v>15</v>
      </c>
      <c r="M66" s="69">
        <v>4</v>
      </c>
      <c r="N66" s="69"/>
    </row>
    <row r="67" spans="1:14" x14ac:dyDescent="0.25">
      <c r="A67" s="18" t="s">
        <v>90</v>
      </c>
      <c r="B67" s="18"/>
      <c r="C67" s="57"/>
      <c r="D67" s="19"/>
      <c r="E67" s="19">
        <v>458</v>
      </c>
      <c r="F67" s="19">
        <v>76.584745762711862</v>
      </c>
      <c r="G67" s="19">
        <v>329</v>
      </c>
      <c r="H67" s="19">
        <v>55.002824858757066</v>
      </c>
      <c r="I67" s="20">
        <v>694</v>
      </c>
      <c r="J67" s="21">
        <v>72.562146892655363</v>
      </c>
      <c r="K67" s="21">
        <v>4.0225988700564965</v>
      </c>
      <c r="L67" s="21">
        <v>44.090395480225993</v>
      </c>
      <c r="M67" s="21">
        <v>10.912429378531074</v>
      </c>
      <c r="N67" s="23">
        <f t="shared" si="1"/>
        <v>0.71834061135371174</v>
      </c>
    </row>
    <row r="68" spans="1:14" ht="45" x14ac:dyDescent="0.25">
      <c r="A68" s="13" t="s">
        <v>91</v>
      </c>
      <c r="B68" s="13" t="s">
        <v>630</v>
      </c>
      <c r="C68" s="40" t="s">
        <v>659</v>
      </c>
      <c r="D68" s="14">
        <v>6</v>
      </c>
      <c r="E68" s="14">
        <v>44</v>
      </c>
      <c r="F68" s="14">
        <v>7.333333333333333</v>
      </c>
      <c r="G68" s="14">
        <v>78</v>
      </c>
      <c r="H68" s="14">
        <v>13</v>
      </c>
      <c r="I68" s="15">
        <v>43</v>
      </c>
      <c r="J68" s="16">
        <v>7.3333333333333339</v>
      </c>
      <c r="K68" s="16"/>
      <c r="L68" s="16">
        <v>13</v>
      </c>
      <c r="M68" s="16"/>
      <c r="N68" s="17">
        <f t="shared" si="1"/>
        <v>1.7727272727272727</v>
      </c>
    </row>
    <row r="69" spans="1:14" ht="45" x14ac:dyDescent="0.25">
      <c r="A69" s="28" t="s">
        <v>91</v>
      </c>
      <c r="B69" s="28" t="s">
        <v>630</v>
      </c>
      <c r="C69" s="40" t="s">
        <v>660</v>
      </c>
      <c r="D69" s="14">
        <v>6</v>
      </c>
      <c r="E69" s="14">
        <v>38</v>
      </c>
      <c r="F69" s="14">
        <v>6.333333333333333</v>
      </c>
      <c r="G69" s="14">
        <v>40</v>
      </c>
      <c r="H69" s="14">
        <v>6.666666666666667</v>
      </c>
      <c r="I69" s="15">
        <v>73</v>
      </c>
      <c r="J69" s="16">
        <v>6.3333333333333339</v>
      </c>
      <c r="K69" s="16"/>
      <c r="L69" s="16">
        <v>6.666666666666667</v>
      </c>
      <c r="M69" s="16"/>
      <c r="N69" s="17">
        <f t="shared" si="1"/>
        <v>1.0526315789473684</v>
      </c>
    </row>
    <row r="70" spans="1:14" x14ac:dyDescent="0.25">
      <c r="A70" s="50" t="s">
        <v>1593</v>
      </c>
      <c r="B70" s="50"/>
      <c r="C70" s="56"/>
      <c r="D70" s="69"/>
      <c r="E70" s="69"/>
      <c r="F70" s="69">
        <v>7</v>
      </c>
      <c r="G70" s="69"/>
      <c r="H70" s="69">
        <v>10</v>
      </c>
      <c r="I70" s="69"/>
      <c r="J70" s="69">
        <v>7</v>
      </c>
      <c r="K70" s="69"/>
      <c r="L70" s="69">
        <v>10</v>
      </c>
      <c r="M70" s="69"/>
      <c r="N70" s="69"/>
    </row>
    <row r="71" spans="1:14" x14ac:dyDescent="0.25">
      <c r="A71" s="18" t="s">
        <v>97</v>
      </c>
      <c r="B71" s="18"/>
      <c r="C71" s="57"/>
      <c r="D71" s="19"/>
      <c r="E71" s="19">
        <v>82</v>
      </c>
      <c r="F71" s="19">
        <v>13.666666666666666</v>
      </c>
      <c r="G71" s="19">
        <v>118</v>
      </c>
      <c r="H71" s="19">
        <v>19.666666666666668</v>
      </c>
      <c r="I71" s="20">
        <v>116</v>
      </c>
      <c r="J71" s="21">
        <v>13.666666666666668</v>
      </c>
      <c r="K71" s="21"/>
      <c r="L71" s="21">
        <v>19.666666666666668</v>
      </c>
      <c r="M71" s="21"/>
      <c r="N71" s="23">
        <f t="shared" si="1"/>
        <v>1.4390243902439024</v>
      </c>
    </row>
    <row r="72" spans="1:14" ht="30" x14ac:dyDescent="0.25">
      <c r="A72" s="13" t="s">
        <v>323</v>
      </c>
      <c r="B72" s="13" t="s">
        <v>630</v>
      </c>
      <c r="C72" s="40" t="s">
        <v>661</v>
      </c>
      <c r="D72" s="14">
        <v>6</v>
      </c>
      <c r="E72" s="14">
        <v>343</v>
      </c>
      <c r="F72" s="14">
        <v>57.166666666666664</v>
      </c>
      <c r="G72" s="14">
        <v>348</v>
      </c>
      <c r="H72" s="14">
        <v>58</v>
      </c>
      <c r="I72" s="15">
        <v>94</v>
      </c>
      <c r="J72" s="16">
        <v>4.1666666666666661</v>
      </c>
      <c r="K72" s="16">
        <v>53</v>
      </c>
      <c r="L72" s="16">
        <v>7.8333333333333339</v>
      </c>
      <c r="M72" s="16">
        <v>50.166666666666671</v>
      </c>
      <c r="N72" s="17">
        <f t="shared" si="1"/>
        <v>1.0145772594752187</v>
      </c>
    </row>
    <row r="73" spans="1:14" ht="30" x14ac:dyDescent="0.25">
      <c r="A73" s="28" t="s">
        <v>323</v>
      </c>
      <c r="B73" s="28" t="s">
        <v>630</v>
      </c>
      <c r="C73" s="40" t="s">
        <v>662</v>
      </c>
      <c r="D73" s="14">
        <v>6</v>
      </c>
      <c r="E73" s="14">
        <v>349</v>
      </c>
      <c r="F73" s="14">
        <v>58.166666666666664</v>
      </c>
      <c r="G73" s="14">
        <v>359</v>
      </c>
      <c r="H73" s="14">
        <v>59.833333333333336</v>
      </c>
      <c r="I73" s="15">
        <v>81</v>
      </c>
      <c r="J73" s="16">
        <v>3.333333333333333</v>
      </c>
      <c r="K73" s="16">
        <v>54.833333333333336</v>
      </c>
      <c r="L73" s="16">
        <v>8.9999999999999982</v>
      </c>
      <c r="M73" s="16">
        <v>50.833333333333336</v>
      </c>
      <c r="N73" s="17">
        <f t="shared" si="1"/>
        <v>1.0286532951289398</v>
      </c>
    </row>
    <row r="74" spans="1:14" x14ac:dyDescent="0.25">
      <c r="A74" s="50" t="s">
        <v>1593</v>
      </c>
      <c r="B74" s="50"/>
      <c r="C74" s="56"/>
      <c r="D74" s="69"/>
      <c r="E74" s="69"/>
      <c r="F74" s="69">
        <v>58</v>
      </c>
      <c r="G74" s="69"/>
      <c r="H74" s="69">
        <v>59</v>
      </c>
      <c r="I74" s="69"/>
      <c r="J74" s="69">
        <v>4</v>
      </c>
      <c r="K74" s="69">
        <v>54</v>
      </c>
      <c r="L74" s="69">
        <v>8</v>
      </c>
      <c r="M74" s="69">
        <v>51</v>
      </c>
      <c r="N74" s="69"/>
    </row>
    <row r="75" spans="1:14" x14ac:dyDescent="0.25">
      <c r="A75" s="18" t="s">
        <v>327</v>
      </c>
      <c r="B75" s="18"/>
      <c r="C75" s="57"/>
      <c r="D75" s="19"/>
      <c r="E75" s="19">
        <v>692</v>
      </c>
      <c r="F75" s="19">
        <v>115.33333333333333</v>
      </c>
      <c r="G75" s="19">
        <v>707</v>
      </c>
      <c r="H75" s="19">
        <v>117.83333333333334</v>
      </c>
      <c r="I75" s="20">
        <v>175</v>
      </c>
      <c r="J75" s="21">
        <v>7.4999999999999991</v>
      </c>
      <c r="K75" s="21">
        <v>107.83333333333334</v>
      </c>
      <c r="L75" s="21">
        <v>16.833333333333332</v>
      </c>
      <c r="M75" s="21">
        <v>101</v>
      </c>
      <c r="N75" s="23">
        <f t="shared" si="1"/>
        <v>1.0216763005780347</v>
      </c>
    </row>
    <row r="76" spans="1:14" ht="30" x14ac:dyDescent="0.25">
      <c r="A76" s="13" t="s">
        <v>98</v>
      </c>
      <c r="B76" s="13" t="s">
        <v>630</v>
      </c>
      <c r="C76" s="40" t="s">
        <v>663</v>
      </c>
      <c r="D76" s="14">
        <v>6</v>
      </c>
      <c r="E76" s="14">
        <v>165</v>
      </c>
      <c r="F76" s="14">
        <v>27.5</v>
      </c>
      <c r="G76" s="14">
        <v>149</v>
      </c>
      <c r="H76" s="14">
        <v>24.833333333333332</v>
      </c>
      <c r="I76" s="15">
        <v>68</v>
      </c>
      <c r="J76" s="16">
        <v>13.833333333333332</v>
      </c>
      <c r="K76" s="16">
        <v>13.666666666666668</v>
      </c>
      <c r="L76" s="16">
        <v>11.166666666666666</v>
      </c>
      <c r="M76" s="16">
        <v>13.666666666666668</v>
      </c>
      <c r="N76" s="17">
        <f t="shared" si="1"/>
        <v>0.90303030303030307</v>
      </c>
    </row>
    <row r="77" spans="1:14" ht="30" x14ac:dyDescent="0.25">
      <c r="A77" s="28" t="s">
        <v>98</v>
      </c>
      <c r="B77" s="28" t="s">
        <v>630</v>
      </c>
      <c r="C77" s="40" t="s">
        <v>664</v>
      </c>
      <c r="D77" s="14">
        <v>6</v>
      </c>
      <c r="E77" s="14">
        <v>173</v>
      </c>
      <c r="F77" s="14">
        <v>28.833333333333332</v>
      </c>
      <c r="G77" s="14">
        <v>182</v>
      </c>
      <c r="H77" s="14">
        <v>30.333333333333332</v>
      </c>
      <c r="I77" s="15">
        <v>80</v>
      </c>
      <c r="J77" s="16">
        <v>13.999999999999995</v>
      </c>
      <c r="K77" s="16">
        <v>14.833333333333332</v>
      </c>
      <c r="L77" s="16">
        <v>15.83333333333333</v>
      </c>
      <c r="M77" s="16">
        <v>14.5</v>
      </c>
      <c r="N77" s="17">
        <f t="shared" si="1"/>
        <v>1.0520231213872833</v>
      </c>
    </row>
    <row r="78" spans="1:14" x14ac:dyDescent="0.25">
      <c r="A78" s="50" t="s">
        <v>1593</v>
      </c>
      <c r="B78" s="50"/>
      <c r="C78" s="56"/>
      <c r="D78" s="69"/>
      <c r="E78" s="69"/>
      <c r="F78" s="69">
        <v>28</v>
      </c>
      <c r="G78" s="69"/>
      <c r="H78" s="69">
        <v>28</v>
      </c>
      <c r="I78" s="69"/>
      <c r="J78" s="69">
        <v>14</v>
      </c>
      <c r="K78" s="69">
        <v>14</v>
      </c>
      <c r="L78" s="69">
        <v>14</v>
      </c>
      <c r="M78" s="69">
        <v>14</v>
      </c>
      <c r="N78" s="69"/>
    </row>
    <row r="79" spans="1:14" x14ac:dyDescent="0.25">
      <c r="A79" s="18" t="s">
        <v>105</v>
      </c>
      <c r="B79" s="18"/>
      <c r="C79" s="57"/>
      <c r="D79" s="19"/>
      <c r="E79" s="19">
        <v>338</v>
      </c>
      <c r="F79" s="19">
        <v>56.333333333333329</v>
      </c>
      <c r="G79" s="19">
        <v>331</v>
      </c>
      <c r="H79" s="19">
        <v>55.166666666666664</v>
      </c>
      <c r="I79" s="20">
        <v>148</v>
      </c>
      <c r="J79" s="21">
        <v>27.833333333333329</v>
      </c>
      <c r="K79" s="21">
        <v>28.5</v>
      </c>
      <c r="L79" s="21">
        <v>26.999999999999996</v>
      </c>
      <c r="M79" s="21">
        <v>28.166666666666668</v>
      </c>
      <c r="N79" s="23">
        <f t="shared" si="1"/>
        <v>0.97928994082840237</v>
      </c>
    </row>
    <row r="80" spans="1:14" ht="30" x14ac:dyDescent="0.25">
      <c r="A80" s="13" t="s">
        <v>106</v>
      </c>
      <c r="B80" s="13" t="s">
        <v>630</v>
      </c>
      <c r="C80" s="40" t="s">
        <v>665</v>
      </c>
      <c r="D80" s="14">
        <v>6</v>
      </c>
      <c r="E80" s="14">
        <v>89</v>
      </c>
      <c r="F80" s="14">
        <v>14.833333333333334</v>
      </c>
      <c r="G80" s="14">
        <v>62</v>
      </c>
      <c r="H80" s="14">
        <v>10.333333333333334</v>
      </c>
      <c r="I80" s="15">
        <v>181</v>
      </c>
      <c r="J80" s="16">
        <v>7.166666666666667</v>
      </c>
      <c r="K80" s="16">
        <v>7.6666666666666661</v>
      </c>
      <c r="L80" s="16">
        <v>2.1666666666666665</v>
      </c>
      <c r="M80" s="16">
        <v>8.1666666666666661</v>
      </c>
      <c r="N80" s="17">
        <f t="shared" si="1"/>
        <v>0.6966292134831461</v>
      </c>
    </row>
    <row r="81" spans="1:14" x14ac:dyDescent="0.25">
      <c r="A81" s="50" t="s">
        <v>1593</v>
      </c>
      <c r="B81" s="50"/>
      <c r="C81" s="56"/>
      <c r="D81" s="69"/>
      <c r="E81" s="69"/>
      <c r="F81" s="69">
        <v>15</v>
      </c>
      <c r="G81" s="69"/>
      <c r="H81" s="69">
        <v>10</v>
      </c>
      <c r="I81" s="69"/>
      <c r="J81" s="69">
        <v>7</v>
      </c>
      <c r="K81" s="69">
        <v>8</v>
      </c>
      <c r="L81" s="69">
        <v>2</v>
      </c>
      <c r="M81" s="69">
        <v>8</v>
      </c>
      <c r="N81" s="69"/>
    </row>
    <row r="82" spans="1:14" x14ac:dyDescent="0.25">
      <c r="A82" s="18" t="s">
        <v>111</v>
      </c>
      <c r="B82" s="18"/>
      <c r="C82" s="57"/>
      <c r="D82" s="19"/>
      <c r="E82" s="19">
        <v>89</v>
      </c>
      <c r="F82" s="19">
        <v>14.833333333333334</v>
      </c>
      <c r="G82" s="19">
        <v>62</v>
      </c>
      <c r="H82" s="19">
        <v>10.333333333333334</v>
      </c>
      <c r="I82" s="20">
        <v>181</v>
      </c>
      <c r="J82" s="21">
        <v>7.166666666666667</v>
      </c>
      <c r="K82" s="21">
        <v>7.6666666666666661</v>
      </c>
      <c r="L82" s="21">
        <v>2.1666666666666665</v>
      </c>
      <c r="M82" s="21">
        <v>8.1666666666666661</v>
      </c>
      <c r="N82" s="23">
        <f t="shared" si="1"/>
        <v>0.6966292134831461</v>
      </c>
    </row>
    <row r="83" spans="1:14" ht="30" x14ac:dyDescent="0.25">
      <c r="A83" s="13" t="s">
        <v>112</v>
      </c>
      <c r="B83" s="13" t="s">
        <v>630</v>
      </c>
      <c r="C83" s="40" t="s">
        <v>666</v>
      </c>
      <c r="D83" s="14">
        <v>6</v>
      </c>
      <c r="E83" s="14">
        <v>268</v>
      </c>
      <c r="F83" s="14">
        <v>44.666666666666664</v>
      </c>
      <c r="G83" s="14">
        <v>104</v>
      </c>
      <c r="H83" s="14">
        <v>17.333333333333332</v>
      </c>
      <c r="I83" s="15">
        <v>637</v>
      </c>
      <c r="J83" s="16">
        <v>44.666666666666664</v>
      </c>
      <c r="K83" s="16"/>
      <c r="L83" s="16">
        <v>17.333333333333329</v>
      </c>
      <c r="M83" s="16"/>
      <c r="N83" s="17">
        <f t="shared" si="1"/>
        <v>0.38805970149253732</v>
      </c>
    </row>
    <row r="84" spans="1:14" ht="30" x14ac:dyDescent="0.25">
      <c r="A84" s="28" t="s">
        <v>112</v>
      </c>
      <c r="B84" s="28" t="s">
        <v>630</v>
      </c>
      <c r="C84" s="40" t="s">
        <v>667</v>
      </c>
      <c r="D84" s="14">
        <v>6</v>
      </c>
      <c r="E84" s="14">
        <v>246</v>
      </c>
      <c r="F84" s="14">
        <v>41</v>
      </c>
      <c r="G84" s="14">
        <v>195</v>
      </c>
      <c r="H84" s="14">
        <v>32.5</v>
      </c>
      <c r="I84" s="15">
        <v>447</v>
      </c>
      <c r="J84" s="16">
        <v>41</v>
      </c>
      <c r="K84" s="16"/>
      <c r="L84" s="16">
        <v>32.499999999999993</v>
      </c>
      <c r="M84" s="16"/>
      <c r="N84" s="17">
        <f t="shared" si="1"/>
        <v>0.79268292682926833</v>
      </c>
    </row>
    <row r="85" spans="1:14" ht="30" x14ac:dyDescent="0.25">
      <c r="A85" s="28" t="s">
        <v>112</v>
      </c>
      <c r="B85" s="28" t="s">
        <v>630</v>
      </c>
      <c r="C85" s="40" t="s">
        <v>668</v>
      </c>
      <c r="D85" s="14">
        <v>6</v>
      </c>
      <c r="E85" s="14">
        <v>250</v>
      </c>
      <c r="F85" s="14">
        <v>41.666666666666664</v>
      </c>
      <c r="G85" s="14">
        <v>150</v>
      </c>
      <c r="H85" s="14">
        <v>25</v>
      </c>
      <c r="I85" s="15">
        <v>414</v>
      </c>
      <c r="J85" s="16">
        <v>41.499999999999993</v>
      </c>
      <c r="K85" s="16">
        <v>0.16666666666666666</v>
      </c>
      <c r="L85" s="16">
        <v>25</v>
      </c>
      <c r="M85" s="16">
        <v>0</v>
      </c>
      <c r="N85" s="17">
        <f t="shared" si="1"/>
        <v>0.6</v>
      </c>
    </row>
    <row r="86" spans="1:14" ht="30" x14ac:dyDescent="0.25">
      <c r="A86" s="28" t="s">
        <v>112</v>
      </c>
      <c r="B86" s="28" t="s">
        <v>630</v>
      </c>
      <c r="C86" s="40" t="s">
        <v>669</v>
      </c>
      <c r="D86" s="14">
        <v>6</v>
      </c>
      <c r="E86" s="14">
        <v>239</v>
      </c>
      <c r="F86" s="14">
        <v>39.833333333333336</v>
      </c>
      <c r="G86" s="14">
        <v>110</v>
      </c>
      <c r="H86" s="14">
        <v>18.333333333333332</v>
      </c>
      <c r="I86" s="15">
        <v>405</v>
      </c>
      <c r="J86" s="16">
        <v>39.833333333333321</v>
      </c>
      <c r="K86" s="16"/>
      <c r="L86" s="16">
        <v>18.333333333333332</v>
      </c>
      <c r="M86" s="16"/>
      <c r="N86" s="17">
        <f t="shared" si="1"/>
        <v>0.46025104602510458</v>
      </c>
    </row>
    <row r="87" spans="1:14" ht="30" x14ac:dyDescent="0.25">
      <c r="A87" s="28" t="s">
        <v>112</v>
      </c>
      <c r="B87" s="28" t="s">
        <v>630</v>
      </c>
      <c r="C87" s="40" t="s">
        <v>670</v>
      </c>
      <c r="D87" s="14">
        <v>6</v>
      </c>
      <c r="E87" s="14">
        <v>311</v>
      </c>
      <c r="F87" s="14">
        <v>51.833333333333336</v>
      </c>
      <c r="G87" s="14">
        <v>301</v>
      </c>
      <c r="H87" s="14">
        <v>50.166666666666664</v>
      </c>
      <c r="I87" s="15">
        <v>59</v>
      </c>
      <c r="J87" s="16">
        <v>17.166666666666664</v>
      </c>
      <c r="K87" s="16">
        <v>34.666666666666664</v>
      </c>
      <c r="L87" s="16">
        <v>16.500000000000004</v>
      </c>
      <c r="M87" s="16">
        <v>33.666666666666664</v>
      </c>
      <c r="N87" s="17">
        <f t="shared" si="1"/>
        <v>0.96784565916398713</v>
      </c>
    </row>
    <row r="88" spans="1:14" ht="30" x14ac:dyDescent="0.25">
      <c r="A88" s="28" t="s">
        <v>112</v>
      </c>
      <c r="B88" s="28" t="s">
        <v>630</v>
      </c>
      <c r="C88" s="40" t="s">
        <v>671</v>
      </c>
      <c r="D88" s="14">
        <v>6</v>
      </c>
      <c r="E88" s="14">
        <v>85</v>
      </c>
      <c r="F88" s="14">
        <v>14.166666666666666</v>
      </c>
      <c r="G88" s="14">
        <v>43</v>
      </c>
      <c r="H88" s="14">
        <v>7.166666666666667</v>
      </c>
      <c r="I88" s="15">
        <v>124</v>
      </c>
      <c r="J88" s="16">
        <v>14.16666666666667</v>
      </c>
      <c r="K88" s="16"/>
      <c r="L88" s="16">
        <v>7.1666666666666661</v>
      </c>
      <c r="M88" s="16"/>
      <c r="N88" s="17">
        <f t="shared" si="1"/>
        <v>0.50588235294117645</v>
      </c>
    </row>
    <row r="89" spans="1:14" ht="30" x14ac:dyDescent="0.25">
      <c r="A89" s="28" t="s">
        <v>112</v>
      </c>
      <c r="B89" s="28" t="s">
        <v>630</v>
      </c>
      <c r="C89" s="40" t="s">
        <v>672</v>
      </c>
      <c r="D89" s="14">
        <v>6</v>
      </c>
      <c r="E89" s="14">
        <v>258</v>
      </c>
      <c r="F89" s="14">
        <v>43</v>
      </c>
      <c r="G89" s="14">
        <v>235</v>
      </c>
      <c r="H89" s="14">
        <v>39.166666666666664</v>
      </c>
      <c r="I89" s="15">
        <v>73</v>
      </c>
      <c r="J89" s="16">
        <v>18.666666666666668</v>
      </c>
      <c r="K89" s="16">
        <v>24.333333333333336</v>
      </c>
      <c r="L89" s="16">
        <v>17.499999999999996</v>
      </c>
      <c r="M89" s="16">
        <v>21.666666666666668</v>
      </c>
      <c r="N89" s="17">
        <f t="shared" si="1"/>
        <v>0.91085271317829453</v>
      </c>
    </row>
    <row r="90" spans="1:14" ht="30" x14ac:dyDescent="0.25">
      <c r="A90" s="28" t="s">
        <v>112</v>
      </c>
      <c r="B90" s="28" t="s">
        <v>630</v>
      </c>
      <c r="C90" s="40" t="s">
        <v>673</v>
      </c>
      <c r="D90" s="14">
        <v>6</v>
      </c>
      <c r="E90" s="14">
        <v>248</v>
      </c>
      <c r="F90" s="14">
        <v>41.333333333333336</v>
      </c>
      <c r="G90" s="14">
        <v>255</v>
      </c>
      <c r="H90" s="14">
        <v>42.5</v>
      </c>
      <c r="I90" s="15">
        <v>65</v>
      </c>
      <c r="J90" s="16">
        <v>13.999999999999998</v>
      </c>
      <c r="K90" s="16">
        <v>27.333333333333332</v>
      </c>
      <c r="L90" s="16">
        <v>8.6666666666666661</v>
      </c>
      <c r="M90" s="16">
        <v>33.833333333333336</v>
      </c>
      <c r="N90" s="17">
        <f t="shared" si="1"/>
        <v>1.028225806451613</v>
      </c>
    </row>
    <row r="91" spans="1:14" x14ac:dyDescent="0.25">
      <c r="A91" s="50" t="s">
        <v>1593</v>
      </c>
      <c r="B91" s="50"/>
      <c r="C91" s="56"/>
      <c r="D91" s="69"/>
      <c r="E91" s="69"/>
      <c r="F91" s="69">
        <v>40</v>
      </c>
      <c r="G91" s="69"/>
      <c r="H91" s="69">
        <v>29</v>
      </c>
      <c r="I91" s="69"/>
      <c r="J91" s="69">
        <v>29</v>
      </c>
      <c r="K91" s="69">
        <v>22</v>
      </c>
      <c r="L91" s="69">
        <v>18</v>
      </c>
      <c r="M91" s="69">
        <v>22</v>
      </c>
      <c r="N91" s="69"/>
    </row>
    <row r="92" spans="1:14" x14ac:dyDescent="0.25">
      <c r="A92" s="18" t="s">
        <v>128</v>
      </c>
      <c r="B92" s="18"/>
      <c r="C92" s="57"/>
      <c r="D92" s="19"/>
      <c r="E92" s="19">
        <v>1905</v>
      </c>
      <c r="F92" s="19">
        <v>317.49999999999994</v>
      </c>
      <c r="G92" s="19">
        <v>1393</v>
      </c>
      <c r="H92" s="19">
        <v>232.16666666666663</v>
      </c>
      <c r="I92" s="20">
        <v>2224</v>
      </c>
      <c r="J92" s="21">
        <v>230.99999999999994</v>
      </c>
      <c r="K92" s="21">
        <v>86.5</v>
      </c>
      <c r="L92" s="21">
        <v>142.99999999999997</v>
      </c>
      <c r="M92" s="21">
        <v>89.166666666666657</v>
      </c>
      <c r="N92" s="23">
        <f t="shared" si="1"/>
        <v>0.73123359580052494</v>
      </c>
    </row>
    <row r="93" spans="1:14" ht="30" x14ac:dyDescent="0.25">
      <c r="A93" s="13" t="s">
        <v>359</v>
      </c>
      <c r="B93" s="13" t="s">
        <v>630</v>
      </c>
      <c r="C93" s="40" t="s">
        <v>674</v>
      </c>
      <c r="D93" s="14">
        <v>6</v>
      </c>
      <c r="E93" s="14">
        <v>146</v>
      </c>
      <c r="F93" s="14">
        <v>24.333333333333332</v>
      </c>
      <c r="G93" s="14">
        <v>129</v>
      </c>
      <c r="H93" s="14">
        <v>21.5</v>
      </c>
      <c r="I93" s="15">
        <v>35</v>
      </c>
      <c r="J93" s="16">
        <v>2.6666666666666665</v>
      </c>
      <c r="K93" s="16">
        <v>21.666666666666668</v>
      </c>
      <c r="L93" s="16">
        <v>1.5000000000000002</v>
      </c>
      <c r="M93" s="16">
        <v>20</v>
      </c>
      <c r="N93" s="17">
        <f t="shared" si="1"/>
        <v>0.88356164383561642</v>
      </c>
    </row>
    <row r="94" spans="1:14" ht="30" x14ac:dyDescent="0.25">
      <c r="A94" s="28" t="s">
        <v>359</v>
      </c>
      <c r="B94" s="28" t="s">
        <v>630</v>
      </c>
      <c r="C94" s="40" t="s">
        <v>675</v>
      </c>
      <c r="D94" s="14">
        <v>6</v>
      </c>
      <c r="E94" s="14">
        <v>305</v>
      </c>
      <c r="F94" s="14">
        <v>50.833333333333336</v>
      </c>
      <c r="G94" s="14">
        <v>245</v>
      </c>
      <c r="H94" s="14">
        <v>40.833333333333336</v>
      </c>
      <c r="I94" s="15">
        <v>534</v>
      </c>
      <c r="J94" s="16">
        <v>15.333333333333334</v>
      </c>
      <c r="K94" s="16">
        <v>35.5</v>
      </c>
      <c r="L94" s="16">
        <v>6.5</v>
      </c>
      <c r="M94" s="16">
        <v>34.333333333333336</v>
      </c>
      <c r="N94" s="17">
        <f t="shared" si="1"/>
        <v>0.80327868852459017</v>
      </c>
    </row>
    <row r="95" spans="1:14" x14ac:dyDescent="0.25">
      <c r="A95" s="50" t="s">
        <v>1593</v>
      </c>
      <c r="B95" s="50"/>
      <c r="C95" s="56"/>
      <c r="D95" s="69"/>
      <c r="E95" s="69"/>
      <c r="F95" s="69">
        <v>38</v>
      </c>
      <c r="G95" s="69"/>
      <c r="H95" s="69">
        <v>31</v>
      </c>
      <c r="I95" s="69"/>
      <c r="J95" s="69">
        <v>9</v>
      </c>
      <c r="K95" s="69">
        <v>29</v>
      </c>
      <c r="L95" s="69">
        <v>4</v>
      </c>
      <c r="M95" s="69">
        <v>27</v>
      </c>
      <c r="N95" s="69"/>
    </row>
    <row r="96" spans="1:14" x14ac:dyDescent="0.25">
      <c r="A96" s="18" t="s">
        <v>362</v>
      </c>
      <c r="B96" s="18"/>
      <c r="C96" s="57"/>
      <c r="D96" s="19"/>
      <c r="E96" s="19">
        <v>451</v>
      </c>
      <c r="F96" s="19">
        <v>75.166666666666671</v>
      </c>
      <c r="G96" s="19">
        <v>374</v>
      </c>
      <c r="H96" s="19">
        <v>62.333333333333336</v>
      </c>
      <c r="I96" s="20">
        <v>569</v>
      </c>
      <c r="J96" s="21">
        <v>18</v>
      </c>
      <c r="K96" s="21">
        <v>57.166666666666671</v>
      </c>
      <c r="L96" s="21">
        <v>8</v>
      </c>
      <c r="M96" s="21">
        <v>54.333333333333336</v>
      </c>
      <c r="N96" s="23">
        <f t="shared" si="1"/>
        <v>0.82926829268292679</v>
      </c>
    </row>
    <row r="97" spans="1:14" ht="30" x14ac:dyDescent="0.25">
      <c r="A97" s="13" t="s">
        <v>129</v>
      </c>
      <c r="B97" s="13" t="s">
        <v>630</v>
      </c>
      <c r="C97" s="40" t="s">
        <v>676</v>
      </c>
      <c r="D97" s="14">
        <v>6</v>
      </c>
      <c r="E97" s="14">
        <v>358</v>
      </c>
      <c r="F97" s="14">
        <v>59.666666666666664</v>
      </c>
      <c r="G97" s="14">
        <v>111</v>
      </c>
      <c r="H97" s="14">
        <v>18.5</v>
      </c>
      <c r="I97" s="15">
        <v>680</v>
      </c>
      <c r="J97" s="16">
        <v>58.833333333333336</v>
      </c>
      <c r="K97" s="16">
        <v>0.83333333333333326</v>
      </c>
      <c r="L97" s="16">
        <v>16.833333333333336</v>
      </c>
      <c r="M97" s="16">
        <v>1.6666666666666665</v>
      </c>
      <c r="N97" s="17">
        <f t="shared" si="1"/>
        <v>0.31005586592178769</v>
      </c>
    </row>
    <row r="98" spans="1:14" x14ac:dyDescent="0.25">
      <c r="A98" s="50" t="s">
        <v>1593</v>
      </c>
      <c r="B98" s="50"/>
      <c r="C98" s="56"/>
      <c r="D98" s="69"/>
      <c r="E98" s="69"/>
      <c r="F98" s="69">
        <v>60</v>
      </c>
      <c r="G98" s="69"/>
      <c r="H98" s="69">
        <v>19</v>
      </c>
      <c r="I98" s="69"/>
      <c r="J98" s="69">
        <v>59</v>
      </c>
      <c r="K98" s="69">
        <v>1</v>
      </c>
      <c r="L98" s="69">
        <v>17</v>
      </c>
      <c r="M98" s="69">
        <v>2</v>
      </c>
      <c r="N98" s="69"/>
    </row>
    <row r="99" spans="1:14" x14ac:dyDescent="0.25">
      <c r="A99" s="18" t="s">
        <v>133</v>
      </c>
      <c r="B99" s="18"/>
      <c r="C99" s="57"/>
      <c r="D99" s="19"/>
      <c r="E99" s="19">
        <v>358</v>
      </c>
      <c r="F99" s="19">
        <v>59.666666666666664</v>
      </c>
      <c r="G99" s="19">
        <v>111</v>
      </c>
      <c r="H99" s="19">
        <v>18.5</v>
      </c>
      <c r="I99" s="20">
        <v>680</v>
      </c>
      <c r="J99" s="21">
        <v>58.833333333333336</v>
      </c>
      <c r="K99" s="21">
        <v>0.83333333333333326</v>
      </c>
      <c r="L99" s="21">
        <v>16.833333333333336</v>
      </c>
      <c r="M99" s="21">
        <v>1.6666666666666665</v>
      </c>
      <c r="N99" s="23">
        <f t="shared" si="1"/>
        <v>0.31005586592178769</v>
      </c>
    </row>
    <row r="100" spans="1:14" ht="30" x14ac:dyDescent="0.25">
      <c r="A100" s="13" t="s">
        <v>134</v>
      </c>
      <c r="B100" s="13" t="s">
        <v>630</v>
      </c>
      <c r="C100" s="40" t="s">
        <v>677</v>
      </c>
      <c r="D100" s="14">
        <v>6</v>
      </c>
      <c r="E100" s="14">
        <v>95</v>
      </c>
      <c r="F100" s="14">
        <v>15.833333333333334</v>
      </c>
      <c r="G100" s="14">
        <v>84</v>
      </c>
      <c r="H100" s="14">
        <v>14</v>
      </c>
      <c r="I100" s="15">
        <v>28</v>
      </c>
      <c r="J100" s="16">
        <v>5.5000000000000009</v>
      </c>
      <c r="K100" s="16">
        <v>10.333333333333334</v>
      </c>
      <c r="L100" s="16">
        <v>5</v>
      </c>
      <c r="M100" s="16">
        <v>9</v>
      </c>
      <c r="N100" s="17">
        <f t="shared" si="1"/>
        <v>0.88421052631578945</v>
      </c>
    </row>
    <row r="101" spans="1:14" ht="30" x14ac:dyDescent="0.25">
      <c r="A101" s="28" t="s">
        <v>134</v>
      </c>
      <c r="B101" s="28" t="s">
        <v>630</v>
      </c>
      <c r="C101" s="40" t="s">
        <v>678</v>
      </c>
      <c r="D101" s="14">
        <v>6</v>
      </c>
      <c r="E101" s="14">
        <v>78</v>
      </c>
      <c r="F101" s="14">
        <v>13</v>
      </c>
      <c r="G101" s="14">
        <v>76</v>
      </c>
      <c r="H101" s="14">
        <v>12.666666666666666</v>
      </c>
      <c r="I101" s="15">
        <v>25</v>
      </c>
      <c r="J101" s="16">
        <v>3</v>
      </c>
      <c r="K101" s="16">
        <v>10</v>
      </c>
      <c r="L101" s="16">
        <v>2.333333333333333</v>
      </c>
      <c r="M101" s="16">
        <v>10.333333333333332</v>
      </c>
      <c r="N101" s="17">
        <f t="shared" si="1"/>
        <v>0.97435897435897434</v>
      </c>
    </row>
    <row r="102" spans="1:14" ht="30" x14ac:dyDescent="0.25">
      <c r="A102" s="28" t="s">
        <v>134</v>
      </c>
      <c r="B102" s="28" t="s">
        <v>630</v>
      </c>
      <c r="C102" s="40" t="s">
        <v>679</v>
      </c>
      <c r="D102" s="14">
        <v>6</v>
      </c>
      <c r="E102" s="14">
        <v>93</v>
      </c>
      <c r="F102" s="14">
        <v>15.5</v>
      </c>
      <c r="G102" s="14">
        <v>67</v>
      </c>
      <c r="H102" s="14">
        <v>11.166666666666666</v>
      </c>
      <c r="I102" s="15">
        <v>32</v>
      </c>
      <c r="J102" s="16">
        <v>4.166666666666667</v>
      </c>
      <c r="K102" s="16">
        <v>11.333333333333332</v>
      </c>
      <c r="L102" s="16">
        <v>3.5000000000000004</v>
      </c>
      <c r="M102" s="16">
        <v>7.6666666666666679</v>
      </c>
      <c r="N102" s="17">
        <f t="shared" ref="N102:N151" si="2">+G102/E102</f>
        <v>0.72043010752688175</v>
      </c>
    </row>
    <row r="103" spans="1:14" x14ac:dyDescent="0.25">
      <c r="A103" s="50" t="s">
        <v>1593</v>
      </c>
      <c r="B103" s="50"/>
      <c r="C103" s="56"/>
      <c r="D103" s="69"/>
      <c r="E103" s="69"/>
      <c r="F103" s="69">
        <v>15</v>
      </c>
      <c r="G103" s="69"/>
      <c r="H103" s="69">
        <v>13</v>
      </c>
      <c r="I103" s="69"/>
      <c r="J103" s="69">
        <v>4</v>
      </c>
      <c r="K103" s="69">
        <v>11</v>
      </c>
      <c r="L103" s="69">
        <v>4</v>
      </c>
      <c r="M103" s="69">
        <v>9</v>
      </c>
      <c r="N103" s="69"/>
    </row>
    <row r="104" spans="1:14" x14ac:dyDescent="0.25">
      <c r="A104" s="18" t="s">
        <v>139</v>
      </c>
      <c r="B104" s="18"/>
      <c r="C104" s="57"/>
      <c r="D104" s="19"/>
      <c r="E104" s="19">
        <v>266</v>
      </c>
      <c r="F104" s="19">
        <v>44.333333333333336</v>
      </c>
      <c r="G104" s="19">
        <v>227</v>
      </c>
      <c r="H104" s="19">
        <v>37.833333333333329</v>
      </c>
      <c r="I104" s="20">
        <v>85</v>
      </c>
      <c r="J104" s="21">
        <v>12.666666666666668</v>
      </c>
      <c r="K104" s="21">
        <v>31.666666666666668</v>
      </c>
      <c r="L104" s="21">
        <v>10.833333333333334</v>
      </c>
      <c r="M104" s="21">
        <v>27</v>
      </c>
      <c r="N104" s="23">
        <f t="shared" si="2"/>
        <v>0.85338345864661658</v>
      </c>
    </row>
    <row r="105" spans="1:14" ht="30" x14ac:dyDescent="0.25">
      <c r="A105" s="13" t="s">
        <v>140</v>
      </c>
      <c r="B105" s="13" t="s">
        <v>630</v>
      </c>
      <c r="C105" s="40" t="s">
        <v>680</v>
      </c>
      <c r="D105" s="14">
        <v>6</v>
      </c>
      <c r="E105" s="14">
        <v>88</v>
      </c>
      <c r="F105" s="14">
        <v>14.666666666666666</v>
      </c>
      <c r="G105" s="14">
        <v>91</v>
      </c>
      <c r="H105" s="14">
        <v>15.166666666666666</v>
      </c>
      <c r="I105" s="15">
        <v>143</v>
      </c>
      <c r="J105" s="16">
        <v>12.333333333333334</v>
      </c>
      <c r="K105" s="16">
        <v>2.3333333333333335</v>
      </c>
      <c r="L105" s="16">
        <v>12</v>
      </c>
      <c r="M105" s="16">
        <v>3.166666666666667</v>
      </c>
      <c r="N105" s="17">
        <f t="shared" si="2"/>
        <v>1.0340909090909092</v>
      </c>
    </row>
    <row r="106" spans="1:14" ht="30" x14ac:dyDescent="0.25">
      <c r="A106" s="28" t="s">
        <v>140</v>
      </c>
      <c r="B106" s="28" t="s">
        <v>630</v>
      </c>
      <c r="C106" s="40" t="s">
        <v>681</v>
      </c>
      <c r="D106" s="14">
        <v>6</v>
      </c>
      <c r="E106" s="14">
        <v>89</v>
      </c>
      <c r="F106" s="14">
        <v>14.833333333333334</v>
      </c>
      <c r="G106" s="14">
        <v>121</v>
      </c>
      <c r="H106" s="14">
        <v>20.166666666666668</v>
      </c>
      <c r="I106" s="15">
        <v>244</v>
      </c>
      <c r="J106" s="16">
        <v>12.999999999999996</v>
      </c>
      <c r="K106" s="16">
        <v>1.8333333333333337</v>
      </c>
      <c r="L106" s="16">
        <v>15.833333333333334</v>
      </c>
      <c r="M106" s="16">
        <v>4.3333333333333339</v>
      </c>
      <c r="N106" s="17">
        <f t="shared" si="2"/>
        <v>1.3595505617977528</v>
      </c>
    </row>
    <row r="107" spans="1:14" ht="30" x14ac:dyDescent="0.25">
      <c r="A107" s="28" t="s">
        <v>140</v>
      </c>
      <c r="B107" s="28" t="s">
        <v>630</v>
      </c>
      <c r="C107" s="40" t="s">
        <v>682</v>
      </c>
      <c r="D107" s="14">
        <v>6</v>
      </c>
      <c r="E107" s="14">
        <v>106</v>
      </c>
      <c r="F107" s="14">
        <v>17.666666666666668</v>
      </c>
      <c r="G107" s="14">
        <v>57</v>
      </c>
      <c r="H107" s="14">
        <v>9.5</v>
      </c>
      <c r="I107" s="15">
        <v>351</v>
      </c>
      <c r="J107" s="16">
        <v>13</v>
      </c>
      <c r="K107" s="16">
        <v>4.666666666666667</v>
      </c>
      <c r="L107" s="16">
        <v>5</v>
      </c>
      <c r="M107" s="16">
        <v>4.5</v>
      </c>
      <c r="N107" s="17">
        <f t="shared" si="2"/>
        <v>0.53773584905660377</v>
      </c>
    </row>
    <row r="108" spans="1:14" x14ac:dyDescent="0.25">
      <c r="A108" s="50" t="s">
        <v>1593</v>
      </c>
      <c r="B108" s="50"/>
      <c r="C108" s="56"/>
      <c r="D108" s="69"/>
      <c r="E108" s="69"/>
      <c r="F108" s="69">
        <v>16</v>
      </c>
      <c r="G108" s="69"/>
      <c r="H108" s="69">
        <v>15</v>
      </c>
      <c r="I108" s="69"/>
      <c r="J108" s="69">
        <v>13</v>
      </c>
      <c r="K108" s="69">
        <v>3</v>
      </c>
      <c r="L108" s="69">
        <v>11</v>
      </c>
      <c r="M108" s="69">
        <v>4</v>
      </c>
      <c r="N108" s="69"/>
    </row>
    <row r="109" spans="1:14" x14ac:dyDescent="0.25">
      <c r="A109" s="18" t="s">
        <v>145</v>
      </c>
      <c r="B109" s="18"/>
      <c r="C109" s="57"/>
      <c r="D109" s="19"/>
      <c r="E109" s="19">
        <v>283</v>
      </c>
      <c r="F109" s="19">
        <v>47.166666666666671</v>
      </c>
      <c r="G109" s="19">
        <v>269</v>
      </c>
      <c r="H109" s="19">
        <v>44.833333333333336</v>
      </c>
      <c r="I109" s="20">
        <v>738</v>
      </c>
      <c r="J109" s="21">
        <v>38.333333333333329</v>
      </c>
      <c r="K109" s="21">
        <v>8.8333333333333339</v>
      </c>
      <c r="L109" s="21">
        <v>32.833333333333336</v>
      </c>
      <c r="M109" s="21">
        <v>12</v>
      </c>
      <c r="N109" s="23">
        <f t="shared" si="2"/>
        <v>0.95053003533568903</v>
      </c>
    </row>
    <row r="110" spans="1:14" ht="30" x14ac:dyDescent="0.25">
      <c r="A110" s="13" t="s">
        <v>146</v>
      </c>
      <c r="B110" s="13" t="s">
        <v>630</v>
      </c>
      <c r="C110" s="40" t="s">
        <v>683</v>
      </c>
      <c r="D110" s="14">
        <v>6</v>
      </c>
      <c r="E110" s="14">
        <v>84</v>
      </c>
      <c r="F110" s="14">
        <v>14</v>
      </c>
      <c r="G110" s="14">
        <v>77</v>
      </c>
      <c r="H110" s="14">
        <v>12.833333333333334</v>
      </c>
      <c r="I110" s="15">
        <v>105</v>
      </c>
      <c r="J110" s="16">
        <v>9</v>
      </c>
      <c r="K110" s="16">
        <v>5</v>
      </c>
      <c r="L110" s="16">
        <v>6.166666666666667</v>
      </c>
      <c r="M110" s="16">
        <v>6.6666666666666661</v>
      </c>
      <c r="N110" s="17">
        <f t="shared" si="2"/>
        <v>0.91666666666666663</v>
      </c>
    </row>
    <row r="111" spans="1:14" ht="30" x14ac:dyDescent="0.25">
      <c r="A111" s="28" t="s">
        <v>146</v>
      </c>
      <c r="B111" s="28" t="s">
        <v>630</v>
      </c>
      <c r="C111" s="40" t="s">
        <v>684</v>
      </c>
      <c r="D111" s="14">
        <v>6</v>
      </c>
      <c r="E111" s="14">
        <v>76</v>
      </c>
      <c r="F111" s="14">
        <v>12.666666666666666</v>
      </c>
      <c r="G111" s="14">
        <v>69</v>
      </c>
      <c r="H111" s="14">
        <v>11.5</v>
      </c>
      <c r="I111" s="15">
        <v>114</v>
      </c>
      <c r="J111" s="16">
        <v>9.8333333333333339</v>
      </c>
      <c r="K111" s="16">
        <v>2.8333333333333335</v>
      </c>
      <c r="L111" s="16">
        <v>8.5</v>
      </c>
      <c r="M111" s="16">
        <v>3</v>
      </c>
      <c r="N111" s="17">
        <f t="shared" si="2"/>
        <v>0.90789473684210531</v>
      </c>
    </row>
    <row r="112" spans="1:14" x14ac:dyDescent="0.25">
      <c r="A112" s="50" t="s">
        <v>1593</v>
      </c>
      <c r="B112" s="50"/>
      <c r="C112" s="56"/>
      <c r="D112" s="69"/>
      <c r="E112" s="69"/>
      <c r="F112" s="69">
        <v>13</v>
      </c>
      <c r="G112" s="69"/>
      <c r="H112" s="69">
        <v>12</v>
      </c>
      <c r="I112" s="69"/>
      <c r="J112" s="69">
        <v>9</v>
      </c>
      <c r="K112" s="69">
        <v>4</v>
      </c>
      <c r="L112" s="69">
        <v>7</v>
      </c>
      <c r="M112" s="69">
        <v>5</v>
      </c>
      <c r="N112" s="69"/>
    </row>
    <row r="113" spans="1:14" x14ac:dyDescent="0.25">
      <c r="A113" s="18" t="s">
        <v>150</v>
      </c>
      <c r="B113" s="18"/>
      <c r="C113" s="57"/>
      <c r="D113" s="19"/>
      <c r="E113" s="19">
        <v>160</v>
      </c>
      <c r="F113" s="19">
        <v>26.666666666666664</v>
      </c>
      <c r="G113" s="19">
        <v>146</v>
      </c>
      <c r="H113" s="19">
        <v>24.333333333333336</v>
      </c>
      <c r="I113" s="20">
        <v>219</v>
      </c>
      <c r="J113" s="21">
        <v>18.833333333333336</v>
      </c>
      <c r="K113" s="21">
        <v>7.8333333333333339</v>
      </c>
      <c r="L113" s="21">
        <v>14.666666666666668</v>
      </c>
      <c r="M113" s="21">
        <v>9.6666666666666661</v>
      </c>
      <c r="N113" s="23">
        <f t="shared" si="2"/>
        <v>0.91249999999999998</v>
      </c>
    </row>
    <row r="114" spans="1:14" ht="30" x14ac:dyDescent="0.25">
      <c r="A114" s="13" t="s">
        <v>151</v>
      </c>
      <c r="B114" s="13" t="s">
        <v>630</v>
      </c>
      <c r="C114" s="40" t="s">
        <v>685</v>
      </c>
      <c r="D114" s="14">
        <v>6</v>
      </c>
      <c r="E114" s="14">
        <v>127</v>
      </c>
      <c r="F114" s="14">
        <v>21.166666666666668</v>
      </c>
      <c r="G114" s="14">
        <v>106</v>
      </c>
      <c r="H114" s="14">
        <v>17.666666666666668</v>
      </c>
      <c r="I114" s="15">
        <v>168</v>
      </c>
      <c r="J114" s="16">
        <v>12.666666666666663</v>
      </c>
      <c r="K114" s="16">
        <v>8.4999999999999982</v>
      </c>
      <c r="L114" s="16">
        <v>9.8333333333333321</v>
      </c>
      <c r="M114" s="16">
        <v>7.833333333333333</v>
      </c>
      <c r="N114" s="17">
        <f t="shared" si="2"/>
        <v>0.83464566929133854</v>
      </c>
    </row>
    <row r="115" spans="1:14" ht="30" x14ac:dyDescent="0.25">
      <c r="A115" s="28" t="s">
        <v>151</v>
      </c>
      <c r="B115" s="28" t="s">
        <v>630</v>
      </c>
      <c r="C115" s="40" t="s">
        <v>686</v>
      </c>
      <c r="D115" s="14">
        <v>6</v>
      </c>
      <c r="E115" s="14">
        <v>106</v>
      </c>
      <c r="F115" s="14">
        <v>17.666666666666668</v>
      </c>
      <c r="G115" s="14">
        <v>103</v>
      </c>
      <c r="H115" s="14">
        <v>17.166666666666668</v>
      </c>
      <c r="I115" s="15">
        <v>157</v>
      </c>
      <c r="J115" s="16">
        <v>9.8333333333333339</v>
      </c>
      <c r="K115" s="16">
        <v>7.8333333333333339</v>
      </c>
      <c r="L115" s="16">
        <v>12.833333333333332</v>
      </c>
      <c r="M115" s="16">
        <v>4.3333333333333339</v>
      </c>
      <c r="N115" s="17">
        <f t="shared" si="2"/>
        <v>0.97169811320754718</v>
      </c>
    </row>
    <row r="116" spans="1:14" x14ac:dyDescent="0.25">
      <c r="A116" s="50" t="s">
        <v>1593</v>
      </c>
      <c r="B116" s="50"/>
      <c r="C116" s="56"/>
      <c r="D116" s="69"/>
      <c r="E116" s="69"/>
      <c r="F116" s="69">
        <v>19</v>
      </c>
      <c r="G116" s="69"/>
      <c r="H116" s="69">
        <v>17</v>
      </c>
      <c r="I116" s="69"/>
      <c r="J116" s="69">
        <v>11</v>
      </c>
      <c r="K116" s="69">
        <v>8</v>
      </c>
      <c r="L116" s="69">
        <v>11</v>
      </c>
      <c r="M116" s="69">
        <v>6</v>
      </c>
      <c r="N116" s="69"/>
    </row>
    <row r="117" spans="1:14" x14ac:dyDescent="0.25">
      <c r="A117" s="18" t="s">
        <v>156</v>
      </c>
      <c r="B117" s="18"/>
      <c r="C117" s="57"/>
      <c r="D117" s="19"/>
      <c r="E117" s="19">
        <v>233</v>
      </c>
      <c r="F117" s="19">
        <v>38.833333333333336</v>
      </c>
      <c r="G117" s="19">
        <v>209</v>
      </c>
      <c r="H117" s="19">
        <v>34.833333333333336</v>
      </c>
      <c r="I117" s="20">
        <v>325</v>
      </c>
      <c r="J117" s="21">
        <v>22.499999999999996</v>
      </c>
      <c r="K117" s="21">
        <v>16.333333333333332</v>
      </c>
      <c r="L117" s="21">
        <v>22.666666666666664</v>
      </c>
      <c r="M117" s="21">
        <v>12.166666666666668</v>
      </c>
      <c r="N117" s="23">
        <f t="shared" si="2"/>
        <v>0.89699570815450647</v>
      </c>
    </row>
    <row r="118" spans="1:14" ht="30" x14ac:dyDescent="0.25">
      <c r="A118" s="13" t="s">
        <v>393</v>
      </c>
      <c r="B118" s="13" t="s">
        <v>630</v>
      </c>
      <c r="C118" s="40" t="s">
        <v>687</v>
      </c>
      <c r="D118" s="14">
        <v>6</v>
      </c>
      <c r="E118" s="14">
        <v>91</v>
      </c>
      <c r="F118" s="14">
        <v>15.166666666666666</v>
      </c>
      <c r="G118" s="14">
        <v>105</v>
      </c>
      <c r="H118" s="14">
        <v>17.5</v>
      </c>
      <c r="I118" s="15">
        <v>757</v>
      </c>
      <c r="J118" s="16">
        <v>12.333333333333334</v>
      </c>
      <c r="K118" s="16">
        <v>2.833333333333333</v>
      </c>
      <c r="L118" s="16">
        <v>14.333333333333332</v>
      </c>
      <c r="M118" s="16">
        <v>3.166666666666667</v>
      </c>
      <c r="N118" s="17">
        <f t="shared" si="2"/>
        <v>1.1538461538461537</v>
      </c>
    </row>
    <row r="119" spans="1:14" x14ac:dyDescent="0.25">
      <c r="A119" s="50" t="s">
        <v>1593</v>
      </c>
      <c r="B119" s="50"/>
      <c r="C119" s="56"/>
      <c r="D119" s="69"/>
      <c r="E119" s="69"/>
      <c r="F119" s="69">
        <v>15</v>
      </c>
      <c r="G119" s="69"/>
      <c r="H119" s="69">
        <v>18</v>
      </c>
      <c r="I119" s="69"/>
      <c r="J119" s="69">
        <v>12</v>
      </c>
      <c r="K119" s="69">
        <v>3</v>
      </c>
      <c r="L119" s="69">
        <v>14</v>
      </c>
      <c r="M119" s="69">
        <v>3</v>
      </c>
      <c r="N119" s="69"/>
    </row>
    <row r="120" spans="1:14" x14ac:dyDescent="0.25">
      <c r="A120" s="18" t="s">
        <v>397</v>
      </c>
      <c r="B120" s="18"/>
      <c r="C120" s="57"/>
      <c r="D120" s="19"/>
      <c r="E120" s="19">
        <v>91</v>
      </c>
      <c r="F120" s="19">
        <v>15.166666666666666</v>
      </c>
      <c r="G120" s="19">
        <v>105</v>
      </c>
      <c r="H120" s="19">
        <v>17.5</v>
      </c>
      <c r="I120" s="20">
        <v>757</v>
      </c>
      <c r="J120" s="21">
        <v>12.333333333333334</v>
      </c>
      <c r="K120" s="21">
        <v>2.833333333333333</v>
      </c>
      <c r="L120" s="21">
        <v>14.333333333333332</v>
      </c>
      <c r="M120" s="21">
        <v>3.166666666666667</v>
      </c>
      <c r="N120" s="23">
        <f t="shared" si="2"/>
        <v>1.1538461538461537</v>
      </c>
    </row>
    <row r="121" spans="1:14" ht="30" x14ac:dyDescent="0.25">
      <c r="A121" s="13" t="s">
        <v>157</v>
      </c>
      <c r="B121" s="13" t="s">
        <v>630</v>
      </c>
      <c r="C121" s="40" t="s">
        <v>688</v>
      </c>
      <c r="D121" s="14">
        <v>6</v>
      </c>
      <c r="E121" s="14">
        <v>59</v>
      </c>
      <c r="F121" s="14">
        <v>9.8333333333333339</v>
      </c>
      <c r="G121" s="14">
        <v>18</v>
      </c>
      <c r="H121" s="14">
        <v>3</v>
      </c>
      <c r="I121" s="15">
        <v>303</v>
      </c>
      <c r="J121" s="16">
        <v>9.8333333333333339</v>
      </c>
      <c r="K121" s="16"/>
      <c r="L121" s="16">
        <v>3</v>
      </c>
      <c r="M121" s="16"/>
      <c r="N121" s="17">
        <f t="shared" si="2"/>
        <v>0.30508474576271188</v>
      </c>
    </row>
    <row r="122" spans="1:14" x14ac:dyDescent="0.25">
      <c r="A122" s="50" t="s">
        <v>1593</v>
      </c>
      <c r="B122" s="50"/>
      <c r="C122" s="56"/>
      <c r="D122" s="69"/>
      <c r="E122" s="69"/>
      <c r="F122" s="69">
        <v>10</v>
      </c>
      <c r="G122" s="69"/>
      <c r="H122" s="69">
        <v>3</v>
      </c>
      <c r="I122" s="69"/>
      <c r="J122" s="69">
        <v>10</v>
      </c>
      <c r="K122" s="69"/>
      <c r="L122" s="69">
        <v>3</v>
      </c>
      <c r="M122" s="69"/>
      <c r="N122" s="69"/>
    </row>
    <row r="123" spans="1:14" x14ac:dyDescent="0.25">
      <c r="A123" s="18" t="s">
        <v>160</v>
      </c>
      <c r="B123" s="18"/>
      <c r="C123" s="57"/>
      <c r="D123" s="19"/>
      <c r="E123" s="19">
        <v>59</v>
      </c>
      <c r="F123" s="19">
        <v>9.8333333333333339</v>
      </c>
      <c r="G123" s="19">
        <v>18</v>
      </c>
      <c r="H123" s="19">
        <v>3</v>
      </c>
      <c r="I123" s="20">
        <v>303</v>
      </c>
      <c r="J123" s="21">
        <v>9.8333333333333339</v>
      </c>
      <c r="K123" s="21"/>
      <c r="L123" s="21">
        <v>3</v>
      </c>
      <c r="M123" s="21"/>
      <c r="N123" s="23">
        <f t="shared" si="2"/>
        <v>0.30508474576271188</v>
      </c>
    </row>
    <row r="124" spans="1:14" ht="30" x14ac:dyDescent="0.25">
      <c r="A124" s="13" t="s">
        <v>400</v>
      </c>
      <c r="B124" s="13" t="s">
        <v>630</v>
      </c>
      <c r="C124" s="40" t="s">
        <v>689</v>
      </c>
      <c r="D124" s="14">
        <v>6</v>
      </c>
      <c r="E124" s="14">
        <v>57</v>
      </c>
      <c r="F124" s="14">
        <v>9.5</v>
      </c>
      <c r="G124" s="14">
        <v>59</v>
      </c>
      <c r="H124" s="14">
        <v>9.8333333333333339</v>
      </c>
      <c r="I124" s="15">
        <v>31</v>
      </c>
      <c r="J124" s="16">
        <v>1.8333333333333333</v>
      </c>
      <c r="K124" s="16">
        <v>7.6666666666666661</v>
      </c>
      <c r="L124" s="16">
        <v>3</v>
      </c>
      <c r="M124" s="16">
        <v>6.8333333333333339</v>
      </c>
      <c r="N124" s="17">
        <f t="shared" si="2"/>
        <v>1.0350877192982457</v>
      </c>
    </row>
    <row r="125" spans="1:14" x14ac:dyDescent="0.25">
      <c r="A125" s="50" t="s">
        <v>1593</v>
      </c>
      <c r="B125" s="50"/>
      <c r="C125" s="56"/>
      <c r="D125" s="69"/>
      <c r="E125" s="69"/>
      <c r="F125" s="69">
        <v>10</v>
      </c>
      <c r="G125" s="69"/>
      <c r="H125" s="69">
        <v>10</v>
      </c>
      <c r="I125" s="69"/>
      <c r="J125" s="69">
        <v>2</v>
      </c>
      <c r="K125" s="69">
        <v>8</v>
      </c>
      <c r="L125" s="69">
        <v>3</v>
      </c>
      <c r="M125" s="69">
        <v>7</v>
      </c>
      <c r="N125" s="69"/>
    </row>
    <row r="126" spans="1:14" x14ac:dyDescent="0.25">
      <c r="A126" s="18" t="s">
        <v>403</v>
      </c>
      <c r="B126" s="18"/>
      <c r="C126" s="57"/>
      <c r="D126" s="19"/>
      <c r="E126" s="19">
        <v>57</v>
      </c>
      <c r="F126" s="19">
        <v>9.5</v>
      </c>
      <c r="G126" s="19">
        <v>59</v>
      </c>
      <c r="H126" s="19">
        <v>9.8333333333333339</v>
      </c>
      <c r="I126" s="20">
        <v>31</v>
      </c>
      <c r="J126" s="21">
        <v>1.8333333333333333</v>
      </c>
      <c r="K126" s="21">
        <v>7.6666666666666661</v>
      </c>
      <c r="L126" s="21">
        <v>3</v>
      </c>
      <c r="M126" s="21">
        <v>6.8333333333333339</v>
      </c>
      <c r="N126" s="23">
        <f t="shared" si="2"/>
        <v>1.0350877192982457</v>
      </c>
    </row>
    <row r="127" spans="1:14" ht="30" x14ac:dyDescent="0.25">
      <c r="A127" s="13" t="s">
        <v>166</v>
      </c>
      <c r="B127" s="13" t="s">
        <v>630</v>
      </c>
      <c r="C127" s="40" t="s">
        <v>690</v>
      </c>
      <c r="D127" s="14">
        <v>3</v>
      </c>
      <c r="E127" s="14">
        <v>108</v>
      </c>
      <c r="F127" s="14">
        <v>36</v>
      </c>
      <c r="G127" s="14">
        <v>37</v>
      </c>
      <c r="H127" s="14">
        <v>12.333333333333334</v>
      </c>
      <c r="I127" s="15">
        <v>294</v>
      </c>
      <c r="J127" s="16">
        <v>29.666666666666661</v>
      </c>
      <c r="K127" s="16">
        <v>6.3333333333333339</v>
      </c>
      <c r="L127" s="16">
        <v>6.333333333333333</v>
      </c>
      <c r="M127" s="16">
        <v>6</v>
      </c>
      <c r="N127" s="17">
        <f t="shared" si="2"/>
        <v>0.34259259259259262</v>
      </c>
    </row>
    <row r="128" spans="1:14" x14ac:dyDescent="0.25">
      <c r="A128" s="50" t="s">
        <v>1593</v>
      </c>
      <c r="B128" s="50"/>
      <c r="C128" s="56"/>
      <c r="D128" s="69"/>
      <c r="E128" s="69"/>
      <c r="F128" s="69">
        <v>36</v>
      </c>
      <c r="G128" s="69"/>
      <c r="H128" s="69">
        <v>12</v>
      </c>
      <c r="I128" s="69"/>
      <c r="J128" s="69">
        <v>30</v>
      </c>
      <c r="K128" s="69">
        <v>6</v>
      </c>
      <c r="L128" s="69">
        <v>6</v>
      </c>
      <c r="M128" s="69">
        <v>6</v>
      </c>
      <c r="N128" s="69"/>
    </row>
    <row r="129" spans="1:14" x14ac:dyDescent="0.25">
      <c r="A129" s="18" t="s">
        <v>170</v>
      </c>
      <c r="B129" s="18"/>
      <c r="C129" s="57"/>
      <c r="D129" s="19"/>
      <c r="E129" s="19">
        <v>108</v>
      </c>
      <c r="F129" s="19">
        <v>36</v>
      </c>
      <c r="G129" s="19">
        <v>37</v>
      </c>
      <c r="H129" s="19">
        <v>12.333333333333334</v>
      </c>
      <c r="I129" s="20">
        <v>294</v>
      </c>
      <c r="J129" s="21">
        <v>29.666666666666661</v>
      </c>
      <c r="K129" s="21">
        <v>6.3333333333333339</v>
      </c>
      <c r="L129" s="21">
        <v>6.333333333333333</v>
      </c>
      <c r="M129" s="21">
        <v>6</v>
      </c>
      <c r="N129" s="23">
        <f t="shared" si="2"/>
        <v>0.34259259259259262</v>
      </c>
    </row>
    <row r="130" spans="1:14" ht="45" x14ac:dyDescent="0.25">
      <c r="A130" s="13" t="s">
        <v>418</v>
      </c>
      <c r="B130" s="13" t="s">
        <v>630</v>
      </c>
      <c r="C130" s="40" t="s">
        <v>691</v>
      </c>
      <c r="D130" s="14">
        <v>6</v>
      </c>
      <c r="E130" s="14">
        <v>19</v>
      </c>
      <c r="F130" s="14">
        <v>3.1666666666666665</v>
      </c>
      <c r="G130" s="14">
        <v>18</v>
      </c>
      <c r="H130" s="14">
        <v>3</v>
      </c>
      <c r="I130" s="15">
        <v>35</v>
      </c>
      <c r="J130" s="16">
        <v>1.8333333333333335</v>
      </c>
      <c r="K130" s="16">
        <v>1.3333333333333335</v>
      </c>
      <c r="L130" s="16">
        <v>2</v>
      </c>
      <c r="M130" s="16">
        <v>1</v>
      </c>
      <c r="N130" s="17">
        <f t="shared" si="2"/>
        <v>0.94736842105263153</v>
      </c>
    </row>
    <row r="131" spans="1:14" x14ac:dyDescent="0.25">
      <c r="A131" s="50" t="s">
        <v>1593</v>
      </c>
      <c r="B131" s="50"/>
      <c r="C131" s="56"/>
      <c r="D131" s="69"/>
      <c r="E131" s="69"/>
      <c r="F131" s="69">
        <v>3</v>
      </c>
      <c r="G131" s="69"/>
      <c r="H131" s="69">
        <v>3</v>
      </c>
      <c r="I131" s="69"/>
      <c r="J131" s="69">
        <v>2</v>
      </c>
      <c r="K131" s="69">
        <v>1</v>
      </c>
      <c r="L131" s="69">
        <v>2</v>
      </c>
      <c r="M131" s="69">
        <v>1</v>
      </c>
      <c r="N131" s="69"/>
    </row>
    <row r="132" spans="1:14" x14ac:dyDescent="0.25">
      <c r="A132" s="18" t="s">
        <v>422</v>
      </c>
      <c r="B132" s="18"/>
      <c r="C132" s="57"/>
      <c r="D132" s="19"/>
      <c r="E132" s="19">
        <v>19</v>
      </c>
      <c r="F132" s="19">
        <v>3.1666666666666665</v>
      </c>
      <c r="G132" s="19">
        <v>18</v>
      </c>
      <c r="H132" s="19">
        <v>3</v>
      </c>
      <c r="I132" s="20">
        <v>35</v>
      </c>
      <c r="J132" s="21">
        <v>1.8333333333333335</v>
      </c>
      <c r="K132" s="21">
        <v>1.3333333333333335</v>
      </c>
      <c r="L132" s="21">
        <v>2</v>
      </c>
      <c r="M132" s="21">
        <v>1</v>
      </c>
      <c r="N132" s="23">
        <f t="shared" si="2"/>
        <v>0.94736842105263153</v>
      </c>
    </row>
    <row r="133" spans="1:14" ht="30" x14ac:dyDescent="0.25">
      <c r="A133" s="13" t="s">
        <v>171</v>
      </c>
      <c r="B133" s="13" t="s">
        <v>630</v>
      </c>
      <c r="C133" s="40" t="s">
        <v>692</v>
      </c>
      <c r="D133" s="14">
        <v>6</v>
      </c>
      <c r="E133" s="14">
        <v>62</v>
      </c>
      <c r="F133" s="14">
        <v>10.333333333333334</v>
      </c>
      <c r="G133" s="14">
        <v>85</v>
      </c>
      <c r="H133" s="14">
        <v>14.166666666666666</v>
      </c>
      <c r="I133" s="15">
        <v>165</v>
      </c>
      <c r="J133" s="16">
        <v>7.166666666666667</v>
      </c>
      <c r="K133" s="16">
        <v>3.1666666666666665</v>
      </c>
      <c r="L133" s="16">
        <v>8.8333333333333339</v>
      </c>
      <c r="M133" s="16">
        <v>5.333333333333333</v>
      </c>
      <c r="N133" s="17">
        <f t="shared" si="2"/>
        <v>1.3709677419354838</v>
      </c>
    </row>
    <row r="134" spans="1:14" x14ac:dyDescent="0.25">
      <c r="A134" s="50" t="s">
        <v>1593</v>
      </c>
      <c r="B134" s="50"/>
      <c r="C134" s="56"/>
      <c r="D134" s="69"/>
      <c r="E134" s="69"/>
      <c r="F134" s="69">
        <v>10</v>
      </c>
      <c r="G134" s="69"/>
      <c r="H134" s="69">
        <v>14</v>
      </c>
      <c r="I134" s="69"/>
      <c r="J134" s="69">
        <v>7</v>
      </c>
      <c r="K134" s="69">
        <v>3</v>
      </c>
      <c r="L134" s="69">
        <v>9</v>
      </c>
      <c r="M134" s="69">
        <v>5</v>
      </c>
      <c r="N134" s="69"/>
    </row>
    <row r="135" spans="1:14" x14ac:dyDescent="0.25">
      <c r="A135" s="18" t="s">
        <v>174</v>
      </c>
      <c r="B135" s="18"/>
      <c r="C135" s="57"/>
      <c r="D135" s="19"/>
      <c r="E135" s="19">
        <v>62</v>
      </c>
      <c r="F135" s="19">
        <v>10.333333333333334</v>
      </c>
      <c r="G135" s="19">
        <v>85</v>
      </c>
      <c r="H135" s="19">
        <v>14.166666666666666</v>
      </c>
      <c r="I135" s="20">
        <v>165</v>
      </c>
      <c r="J135" s="21">
        <v>7.166666666666667</v>
      </c>
      <c r="K135" s="21">
        <v>3.1666666666666665</v>
      </c>
      <c r="L135" s="21">
        <v>8.8333333333333339</v>
      </c>
      <c r="M135" s="21">
        <v>5.333333333333333</v>
      </c>
      <c r="N135" s="23">
        <f t="shared" si="2"/>
        <v>1.3709677419354838</v>
      </c>
    </row>
    <row r="136" spans="1:14" ht="30" x14ac:dyDescent="0.25">
      <c r="A136" s="13" t="s">
        <v>175</v>
      </c>
      <c r="B136" s="13" t="s">
        <v>630</v>
      </c>
      <c r="C136" s="40" t="s">
        <v>693</v>
      </c>
      <c r="D136" s="14">
        <v>6</v>
      </c>
      <c r="E136" s="14">
        <v>89</v>
      </c>
      <c r="F136" s="14">
        <v>14.833333333333334</v>
      </c>
      <c r="G136" s="14">
        <v>80</v>
      </c>
      <c r="H136" s="14">
        <v>13.333333333333334</v>
      </c>
      <c r="I136" s="15">
        <v>25</v>
      </c>
      <c r="J136" s="16">
        <v>8.3333333333333339</v>
      </c>
      <c r="K136" s="16">
        <v>6.5</v>
      </c>
      <c r="L136" s="16">
        <v>6.3333333333333339</v>
      </c>
      <c r="M136" s="16">
        <v>7</v>
      </c>
      <c r="N136" s="17">
        <f t="shared" si="2"/>
        <v>0.898876404494382</v>
      </c>
    </row>
    <row r="137" spans="1:14" x14ac:dyDescent="0.25">
      <c r="A137" s="50" t="s">
        <v>1593</v>
      </c>
      <c r="B137" s="50"/>
      <c r="C137" s="56"/>
      <c r="D137" s="69"/>
      <c r="E137" s="69"/>
      <c r="F137" s="69">
        <v>15</v>
      </c>
      <c r="G137" s="69"/>
      <c r="H137" s="69">
        <v>13</v>
      </c>
      <c r="I137" s="69"/>
      <c r="J137" s="69">
        <v>8</v>
      </c>
      <c r="K137" s="69">
        <v>7</v>
      </c>
      <c r="L137" s="69">
        <v>6</v>
      </c>
      <c r="M137" s="69">
        <v>7</v>
      </c>
      <c r="N137" s="69"/>
    </row>
    <row r="138" spans="1:14" x14ac:dyDescent="0.25">
      <c r="A138" s="18" t="s">
        <v>180</v>
      </c>
      <c r="B138" s="18"/>
      <c r="C138" s="57"/>
      <c r="D138" s="19"/>
      <c r="E138" s="19">
        <v>89</v>
      </c>
      <c r="F138" s="19">
        <v>14.833333333333334</v>
      </c>
      <c r="G138" s="19">
        <v>80</v>
      </c>
      <c r="H138" s="19">
        <v>13.333333333333334</v>
      </c>
      <c r="I138" s="20">
        <v>25</v>
      </c>
      <c r="J138" s="21">
        <v>8.3333333333333339</v>
      </c>
      <c r="K138" s="21">
        <v>6.5</v>
      </c>
      <c r="L138" s="21">
        <v>6.3333333333333339</v>
      </c>
      <c r="M138" s="21">
        <v>7</v>
      </c>
      <c r="N138" s="23">
        <f t="shared" si="2"/>
        <v>0.898876404494382</v>
      </c>
    </row>
    <row r="139" spans="1:14" ht="30" x14ac:dyDescent="0.25">
      <c r="A139" s="13" t="s">
        <v>181</v>
      </c>
      <c r="B139" s="13" t="s">
        <v>630</v>
      </c>
      <c r="C139" s="40" t="s">
        <v>694</v>
      </c>
      <c r="D139" s="14">
        <v>6</v>
      </c>
      <c r="E139" s="14">
        <v>304</v>
      </c>
      <c r="F139" s="14">
        <v>50.666666666666664</v>
      </c>
      <c r="G139" s="14">
        <v>101</v>
      </c>
      <c r="H139" s="14">
        <v>16.833333333333332</v>
      </c>
      <c r="I139" s="15">
        <v>2137</v>
      </c>
      <c r="J139" s="16">
        <v>50.666666666666664</v>
      </c>
      <c r="K139" s="16"/>
      <c r="L139" s="16">
        <v>16.833333333333332</v>
      </c>
      <c r="M139" s="16"/>
      <c r="N139" s="17">
        <f t="shared" si="2"/>
        <v>0.33223684210526316</v>
      </c>
    </row>
    <row r="140" spans="1:14" x14ac:dyDescent="0.25">
      <c r="A140" s="50" t="s">
        <v>1593</v>
      </c>
      <c r="B140" s="50"/>
      <c r="C140" s="56"/>
      <c r="D140" s="69"/>
      <c r="E140" s="69"/>
      <c r="F140" s="69">
        <v>51</v>
      </c>
      <c r="G140" s="69"/>
      <c r="H140" s="69">
        <v>17</v>
      </c>
      <c r="I140" s="69"/>
      <c r="J140" s="69">
        <v>51</v>
      </c>
      <c r="K140" s="69"/>
      <c r="L140" s="69">
        <v>17</v>
      </c>
      <c r="M140" s="69"/>
      <c r="N140" s="69"/>
    </row>
    <row r="141" spans="1:14" x14ac:dyDescent="0.25">
      <c r="A141" s="18" t="s">
        <v>185</v>
      </c>
      <c r="B141" s="18"/>
      <c r="C141" s="57"/>
      <c r="D141" s="19"/>
      <c r="E141" s="19">
        <v>304</v>
      </c>
      <c r="F141" s="19">
        <v>50.666666666666664</v>
      </c>
      <c r="G141" s="19">
        <v>101</v>
      </c>
      <c r="H141" s="19">
        <v>16.833333333333332</v>
      </c>
      <c r="I141" s="20">
        <v>2137</v>
      </c>
      <c r="J141" s="21">
        <v>50.666666666666664</v>
      </c>
      <c r="K141" s="21"/>
      <c r="L141" s="21">
        <v>16.833333333333332</v>
      </c>
      <c r="M141" s="21"/>
      <c r="N141" s="23">
        <f t="shared" si="2"/>
        <v>0.33223684210526316</v>
      </c>
    </row>
    <row r="142" spans="1:14" ht="45" x14ac:dyDescent="0.25">
      <c r="A142" s="13" t="s">
        <v>186</v>
      </c>
      <c r="B142" s="13" t="s">
        <v>630</v>
      </c>
      <c r="C142" s="40" t="s">
        <v>695</v>
      </c>
      <c r="D142" s="14">
        <v>6</v>
      </c>
      <c r="E142" s="14">
        <v>175</v>
      </c>
      <c r="F142" s="14">
        <v>29.166666666666668</v>
      </c>
      <c r="G142" s="14">
        <v>148</v>
      </c>
      <c r="H142" s="14">
        <v>24.666666666666668</v>
      </c>
      <c r="I142" s="15">
        <v>167</v>
      </c>
      <c r="J142" s="16">
        <v>14</v>
      </c>
      <c r="K142" s="16">
        <v>15.166666666666666</v>
      </c>
      <c r="L142" s="16">
        <v>9.8333333333333339</v>
      </c>
      <c r="M142" s="16">
        <v>14.833333333333332</v>
      </c>
      <c r="N142" s="17">
        <f t="shared" si="2"/>
        <v>0.84571428571428575</v>
      </c>
    </row>
    <row r="143" spans="1:14" ht="45" x14ac:dyDescent="0.25">
      <c r="A143" s="28" t="s">
        <v>186</v>
      </c>
      <c r="B143" s="28" t="s">
        <v>630</v>
      </c>
      <c r="C143" s="40" t="s">
        <v>696</v>
      </c>
      <c r="D143" s="14">
        <v>6</v>
      </c>
      <c r="E143" s="14">
        <v>159</v>
      </c>
      <c r="F143" s="14">
        <v>26.5</v>
      </c>
      <c r="G143" s="14">
        <v>160</v>
      </c>
      <c r="H143" s="14">
        <v>26.666666666666668</v>
      </c>
      <c r="I143" s="15">
        <v>61</v>
      </c>
      <c r="J143" s="16">
        <v>11</v>
      </c>
      <c r="K143" s="16">
        <v>15.5</v>
      </c>
      <c r="L143" s="16">
        <v>12.499999999999998</v>
      </c>
      <c r="M143" s="16">
        <v>14.166666666666666</v>
      </c>
      <c r="N143" s="17">
        <f t="shared" si="2"/>
        <v>1.0062893081761006</v>
      </c>
    </row>
    <row r="144" spans="1:14" ht="45" x14ac:dyDescent="0.25">
      <c r="A144" s="28" t="s">
        <v>186</v>
      </c>
      <c r="B144" s="28" t="s">
        <v>630</v>
      </c>
      <c r="C144" s="40" t="s">
        <v>697</v>
      </c>
      <c r="D144" s="14">
        <v>6</v>
      </c>
      <c r="E144" s="14">
        <v>279</v>
      </c>
      <c r="F144" s="14">
        <v>46.5</v>
      </c>
      <c r="G144" s="14">
        <v>205</v>
      </c>
      <c r="H144" s="14">
        <v>34.166666666666664</v>
      </c>
      <c r="I144" s="15">
        <v>216</v>
      </c>
      <c r="J144" s="16">
        <v>16.166666666666664</v>
      </c>
      <c r="K144" s="16">
        <v>30.333333333333329</v>
      </c>
      <c r="L144" s="16">
        <v>14.333333333333327</v>
      </c>
      <c r="M144" s="16">
        <v>19.833333333333336</v>
      </c>
      <c r="N144" s="17">
        <f t="shared" si="2"/>
        <v>0.73476702508960579</v>
      </c>
    </row>
    <row r="145" spans="1:14" ht="45" x14ac:dyDescent="0.25">
      <c r="A145" s="28" t="s">
        <v>186</v>
      </c>
      <c r="B145" s="28" t="s">
        <v>630</v>
      </c>
      <c r="C145" s="40" t="s">
        <v>698</v>
      </c>
      <c r="D145" s="14">
        <v>6</v>
      </c>
      <c r="E145" s="14">
        <v>126</v>
      </c>
      <c r="F145" s="14">
        <v>21</v>
      </c>
      <c r="G145" s="14">
        <v>127</v>
      </c>
      <c r="H145" s="14">
        <v>21.166666666666668</v>
      </c>
      <c r="I145" s="15">
        <v>105</v>
      </c>
      <c r="J145" s="16">
        <v>7.6666666666666652</v>
      </c>
      <c r="K145" s="16">
        <v>13.333333333333332</v>
      </c>
      <c r="L145" s="16">
        <v>7.8333333333333321</v>
      </c>
      <c r="M145" s="16">
        <v>13.333333333333334</v>
      </c>
      <c r="N145" s="17">
        <f t="shared" si="2"/>
        <v>1.0079365079365079</v>
      </c>
    </row>
    <row r="146" spans="1:14" x14ac:dyDescent="0.25">
      <c r="A146" s="50" t="s">
        <v>1593</v>
      </c>
      <c r="B146" s="50"/>
      <c r="C146" s="56"/>
      <c r="D146" s="69"/>
      <c r="E146" s="69"/>
      <c r="F146" s="69">
        <v>31</v>
      </c>
      <c r="G146" s="69"/>
      <c r="H146" s="69">
        <v>27</v>
      </c>
      <c r="I146" s="69"/>
      <c r="J146" s="69">
        <v>12</v>
      </c>
      <c r="K146" s="69">
        <v>19</v>
      </c>
      <c r="L146" s="69">
        <v>11</v>
      </c>
      <c r="M146" s="69">
        <v>16</v>
      </c>
      <c r="N146" s="69"/>
    </row>
    <row r="147" spans="1:14" x14ac:dyDescent="0.25">
      <c r="A147" s="18" t="s">
        <v>190</v>
      </c>
      <c r="B147" s="18"/>
      <c r="C147" s="57"/>
      <c r="D147" s="19"/>
      <c r="E147" s="19">
        <v>739</v>
      </c>
      <c r="F147" s="19">
        <v>123.16666666666667</v>
      </c>
      <c r="G147" s="19">
        <v>640</v>
      </c>
      <c r="H147" s="19">
        <v>106.66666666666667</v>
      </c>
      <c r="I147" s="20">
        <v>549</v>
      </c>
      <c r="J147" s="21">
        <v>48.833333333333329</v>
      </c>
      <c r="K147" s="21">
        <v>74.333333333333329</v>
      </c>
      <c r="L147" s="21">
        <v>44.499999999999986</v>
      </c>
      <c r="M147" s="21">
        <v>62.166666666666671</v>
      </c>
      <c r="N147" s="23">
        <f t="shared" si="2"/>
        <v>0.86603518267929636</v>
      </c>
    </row>
    <row r="148" spans="1:14" ht="30" x14ac:dyDescent="0.25">
      <c r="A148" s="13" t="s">
        <v>441</v>
      </c>
      <c r="B148" s="13" t="s">
        <v>630</v>
      </c>
      <c r="C148" s="40" t="s">
        <v>699</v>
      </c>
      <c r="D148" s="14">
        <v>2.4</v>
      </c>
      <c r="E148" s="14">
        <v>4</v>
      </c>
      <c r="F148" s="14">
        <v>1.6666666666666667</v>
      </c>
      <c r="G148" s="14">
        <v>29</v>
      </c>
      <c r="H148" s="14">
        <v>12.083333333333334</v>
      </c>
      <c r="I148" s="15">
        <v>316</v>
      </c>
      <c r="J148" s="16">
        <v>1.6666666666666667</v>
      </c>
      <c r="K148" s="16"/>
      <c r="L148" s="16">
        <v>12.083333333333334</v>
      </c>
      <c r="M148" s="16"/>
      <c r="N148" s="17">
        <f t="shared" si="2"/>
        <v>7.25</v>
      </c>
    </row>
    <row r="149" spans="1:14" x14ac:dyDescent="0.25">
      <c r="A149" s="50" t="s">
        <v>1593</v>
      </c>
      <c r="B149" s="50"/>
      <c r="C149" s="56"/>
      <c r="D149" s="69"/>
      <c r="E149" s="69"/>
      <c r="F149" s="69">
        <v>2</v>
      </c>
      <c r="G149" s="69"/>
      <c r="H149" s="69">
        <v>12</v>
      </c>
      <c r="I149" s="69"/>
      <c r="J149" s="69">
        <v>2</v>
      </c>
      <c r="K149" s="69"/>
      <c r="L149" s="69">
        <v>12</v>
      </c>
      <c r="M149" s="69"/>
      <c r="N149" s="69"/>
    </row>
    <row r="150" spans="1:14" x14ac:dyDescent="0.25">
      <c r="A150" s="18" t="s">
        <v>445</v>
      </c>
      <c r="B150" s="18"/>
      <c r="C150" s="58"/>
      <c r="D150" s="19">
        <v>2.4</v>
      </c>
      <c r="E150" s="19">
        <v>4</v>
      </c>
      <c r="F150" s="19">
        <v>1.6666666666666667</v>
      </c>
      <c r="G150" s="19">
        <v>29</v>
      </c>
      <c r="H150" s="19">
        <v>12.083333333333334</v>
      </c>
      <c r="I150" s="20">
        <v>316</v>
      </c>
      <c r="J150" s="21">
        <v>1.6666666666666667</v>
      </c>
      <c r="K150" s="21"/>
      <c r="L150" s="21">
        <v>12.083333333333334</v>
      </c>
      <c r="M150" s="21"/>
      <c r="N150" s="23">
        <f t="shared" si="2"/>
        <v>7.25</v>
      </c>
    </row>
    <row r="151" spans="1:14" x14ac:dyDescent="0.25">
      <c r="A151" s="24" t="s">
        <v>191</v>
      </c>
      <c r="B151" s="24"/>
      <c r="C151" s="59"/>
      <c r="D151" s="25"/>
      <c r="E151" s="25">
        <v>8848</v>
      </c>
      <c r="F151" s="25">
        <v>1504.9180790960459</v>
      </c>
      <c r="G151" s="25">
        <v>7344</v>
      </c>
      <c r="H151" s="25">
        <v>1244.2528248587571</v>
      </c>
      <c r="I151" s="26">
        <v>13678</v>
      </c>
      <c r="J151" s="25">
        <v>924.72881355932191</v>
      </c>
      <c r="K151" s="25">
        <v>580.18926553672316</v>
      </c>
      <c r="L151" s="25">
        <v>688.17372881355971</v>
      </c>
      <c r="M151" s="25">
        <v>556.07909604519773</v>
      </c>
      <c r="N151" s="27">
        <f t="shared" si="2"/>
        <v>0.83001808318264014</v>
      </c>
    </row>
    <row r="152" spans="1:14" x14ac:dyDescent="0.25">
      <c r="A152" s="24" t="s">
        <v>1595</v>
      </c>
      <c r="B152" s="24"/>
      <c r="C152" s="59"/>
      <c r="D152" s="25"/>
      <c r="E152" s="25"/>
      <c r="F152" s="25"/>
      <c r="G152" s="25"/>
      <c r="H152" s="25"/>
      <c r="I152" s="26"/>
      <c r="J152" s="25">
        <f>+AVERAGE(J149,J146,J140,J137,J134,J131,J128,J125,J122,J119,J116,J112,J108,J103,J98,J95,J91,J81,J78,J74,J70,J66,J61,J57,J51,J46,J41,J28,J25,J22,J19)</f>
        <v>13.8</v>
      </c>
      <c r="K152" s="25">
        <f t="shared" ref="K152:M152" si="3">+AVERAGE(K149,K146,K140,K137,K134,K131,K128,K125,K122,K119,K116,K112,K108,K103,K98,K95,K91,K81,K78,K74,K70,K66,K61,K57,K51,K46,K41,K28,K25,K22,K19)</f>
        <v>9.48</v>
      </c>
      <c r="L152" s="25">
        <f t="shared" si="3"/>
        <v>9.5333333333333332</v>
      </c>
      <c r="M152" s="25">
        <f t="shared" si="3"/>
        <v>9.1199999999999992</v>
      </c>
    </row>
  </sheetData>
  <mergeCells count="5">
    <mergeCell ref="A12:N12"/>
    <mergeCell ref="L13:M13"/>
    <mergeCell ref="J13:K13"/>
    <mergeCell ref="D3:I3"/>
    <mergeCell ref="D2:I2"/>
  </mergeCells>
  <pageMargins left="0.70866141732283472" right="0.70866141732283472" top="0.74803149606299213" bottom="0.74803149606299213" header="0.31496062992125984" footer="0.31496062992125984"/>
  <pageSetup paperSize="123" scale="6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16</vt:i4>
      </vt:variant>
    </vt:vector>
  </HeadingPairs>
  <TitlesOfParts>
    <vt:vector size="36" baseType="lpstr">
      <vt:lpstr>TRIBUNAL SUPERIOR</vt:lpstr>
      <vt:lpstr>TRI. EXT DE DOMINIO</vt:lpstr>
      <vt:lpstr>TRIB FONCOLPUERTOS</vt:lpstr>
      <vt:lpstr>TRIB J Y P CONOCIMIENTO</vt:lpstr>
      <vt:lpstr>TRIB J Y P CONTROL GARANT</vt:lpstr>
      <vt:lpstr>PENAL CIRCUITO</vt:lpstr>
      <vt:lpstr>PENAL FUNC. CONOCIMIENTO</vt:lpstr>
      <vt:lpstr>PENAL CIR. FONCOLPUERTOS</vt:lpstr>
      <vt:lpstr>PENAL ESPECIALIZADO</vt:lpstr>
      <vt:lpstr>EXT. DE DOMINIO</vt:lpstr>
      <vt:lpstr>PENAL CIRCUITO MIXTO</vt:lpstr>
      <vt:lpstr>PENAL CIR. ADOL. FUNC. CONOCIMI</vt:lpstr>
      <vt:lpstr>EPMS</vt:lpstr>
      <vt:lpstr>PENAL MUNICIPAL</vt:lpstr>
      <vt:lpstr>PENAL MUN. CONOCIMIENTO</vt:lpstr>
      <vt:lpstr>PENAL MUN. CONTROL GARANTIAS</vt:lpstr>
      <vt:lpstr>PENAL MUN. MIXTO</vt:lpstr>
      <vt:lpstr>CONTROL GARANTIAS ADOLESCENTES</vt:lpstr>
      <vt:lpstr>Hoja1</vt:lpstr>
      <vt:lpstr>Hoja2</vt:lpstr>
      <vt:lpstr>'CONTROL GARANTIAS ADOLESCENTES'!Títulos_a_imprimir</vt:lpstr>
      <vt:lpstr>EPMS!Títulos_a_imprimir</vt:lpstr>
      <vt:lpstr>'EXT. DE DOMINIO'!Títulos_a_imprimir</vt:lpstr>
      <vt:lpstr>'PENAL CIR. ADOL. FUNC. CONOCIMI'!Títulos_a_imprimir</vt:lpstr>
      <vt:lpstr>'PENAL CIRCUITO'!Títulos_a_imprimir</vt:lpstr>
      <vt:lpstr>'PENAL CIRCUITO MIXTO'!Títulos_a_imprimir</vt:lpstr>
      <vt:lpstr>'PENAL ESPECIALIZADO'!Títulos_a_imprimir</vt:lpstr>
      <vt:lpstr>'PENAL FUNC. CONOCIMIENTO'!Títulos_a_imprimir</vt:lpstr>
      <vt:lpstr>'PENAL MUN. CONOCIMIENTO'!Títulos_a_imprimir</vt:lpstr>
      <vt:lpstr>'PENAL MUN. CONTROL GARANTIAS'!Títulos_a_imprimir</vt:lpstr>
      <vt:lpstr>'PENAL MUN. MIXTO'!Títulos_a_imprimir</vt:lpstr>
      <vt:lpstr>'PENAL MUNICIPAL'!Títulos_a_imprimir</vt:lpstr>
      <vt:lpstr>'TRI. EXT DE DOMINIO'!Títulos_a_imprimir</vt:lpstr>
      <vt:lpstr>'TRIB J Y P CONOCIMIENTO'!Títulos_a_imprimir</vt:lpstr>
      <vt:lpstr>'TRIB J Y P CONTROL GARANT'!Títulos_a_imprimir</vt:lpstr>
      <vt:lpstr>'TRIBUNAL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Oserra</dc:creator>
  <cp:lastModifiedBy>consejo superior</cp:lastModifiedBy>
  <cp:lastPrinted>2017-08-28T21:06:22Z</cp:lastPrinted>
  <dcterms:created xsi:type="dcterms:W3CDTF">2017-08-09T19:13:57Z</dcterms:created>
  <dcterms:modified xsi:type="dcterms:W3CDTF">2017-08-28T21:12:11Z</dcterms:modified>
</cp:coreProperties>
</file>