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adris\Downloads\"/>
    </mc:Choice>
  </mc:AlternateContent>
  <xr:revisionPtr revIDLastSave="0" documentId="13_ncr:1_{AB2E6C00-88C1-4E60-9B86-F1F630A2206E}" xr6:coauthVersionLast="47" xr6:coauthVersionMax="47" xr10:uidLastSave="{00000000-0000-0000-0000-000000000000}"/>
  <bookViews>
    <workbookView xWindow="-120" yWindow="-120" windowWidth="29040" windowHeight="15840" firstSheet="1" activeTab="1" xr2:uid="{94DABC6F-A70D-4061-BC10-8256F0B7E49B}"/>
  </bookViews>
  <sheets>
    <sheet name="PLAN DE ACCION CONSOLIDACION" sheetId="2" state="hidden" r:id="rId1"/>
    <sheet name="Plan Acción WEB 2024" sheetId="14" r:id="rId2"/>
    <sheet name="Listas" sheetId="12" state="hidden" r:id="rId3"/>
    <sheet name="JURISDICCIONAL" sheetId="10"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1" hidden="1">'Plan Acción WEB 2024'!$A$5:$X$116</definedName>
    <definedName name="Apoyo">#REF!</definedName>
    <definedName name="Data">'[1]Tabla de Valoración'!$I$2:$L$5</definedName>
    <definedName name="Diseño">'[1]Tabla de Valoración'!$I$2:$I$5</definedName>
    <definedName name="Ejecución">'[1]Tabla de Valoración'!$I$2:$L$2</definedName>
    <definedName name="Estratégicos">#REF!</definedName>
    <definedName name="Evaluación_y_Mejora">#REF!</definedName>
    <definedName name="GEST">#REF!</definedName>
    <definedName name="INV" localSheetId="1">'Plan Acción WEB 2024'!#REF!</definedName>
    <definedName name="INV">#REF!</definedName>
    <definedName name="INV_GEST">#REF!</definedName>
    <definedName name="Misionales">#REF!</definedName>
    <definedName name="O_1">Listas!$C$3:$C$7</definedName>
    <definedName name="O_2">Listas!$C$8:$C$13</definedName>
    <definedName name="O_3">Listas!$C$14:$C$20</definedName>
    <definedName name="O_4">Listas!$C$21:$C$25</definedName>
    <definedName name="O_5">Listas!$C$26:$C$27</definedName>
    <definedName name="Posibilidad">[2]Hoja2!$H$3:$H$7</definedName>
    <definedName name="Transversal_todos_proces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 i="14" l="1"/>
  <c r="S59" i="14" l="1"/>
  <c r="S74" i="14"/>
  <c r="S14" i="14"/>
  <c r="S116" i="14" s="1"/>
  <c r="V309" i="14" l="1"/>
  <c r="V308" i="14"/>
  <c r="V307" i="14"/>
  <c r="V306" i="14"/>
  <c r="V305" i="14"/>
  <c r="V304" i="14"/>
  <c r="V303" i="14"/>
  <c r="V302" i="14"/>
  <c r="V301" i="14"/>
  <c r="V300" i="14"/>
  <c r="V299" i="14"/>
  <c r="V298" i="14"/>
  <c r="V297" i="14"/>
  <c r="V296" i="14"/>
  <c r="V295" i="14"/>
  <c r="V294" i="14"/>
  <c r="V293" i="14"/>
  <c r="V292" i="14"/>
  <c r="V291" i="14"/>
  <c r="V290" i="14"/>
  <c r="V289" i="14"/>
  <c r="V288" i="14"/>
  <c r="V287" i="14"/>
  <c r="V286" i="14"/>
  <c r="V285" i="14"/>
  <c r="V284" i="14"/>
  <c r="V283" i="14"/>
  <c r="V282" i="14"/>
  <c r="V281" i="14"/>
  <c r="V280" i="14"/>
  <c r="V279" i="14"/>
  <c r="V278" i="14"/>
  <c r="V277" i="14"/>
  <c r="V276" i="14"/>
  <c r="V275" i="14"/>
  <c r="V274" i="14"/>
  <c r="V273" i="14"/>
  <c r="V272" i="14"/>
  <c r="V271" i="14"/>
  <c r="V270" i="14"/>
  <c r="V269" i="14"/>
  <c r="V268" i="14"/>
  <c r="V267" i="14"/>
  <c r="V266" i="14"/>
  <c r="V265" i="14"/>
  <c r="V264" i="14"/>
  <c r="V263" i="14"/>
  <c r="V262" i="14"/>
  <c r="V261" i="14"/>
  <c r="V260" i="14"/>
  <c r="V259" i="14"/>
  <c r="V258" i="14"/>
  <c r="V257" i="14"/>
  <c r="V256" i="14"/>
  <c r="V255" i="14"/>
  <c r="V254" i="14"/>
  <c r="V253" i="14"/>
  <c r="V252" i="14"/>
  <c r="V251" i="14"/>
  <c r="V250" i="14"/>
  <c r="V249" i="14"/>
  <c r="V248" i="14"/>
  <c r="V247" i="14"/>
  <c r="V246" i="14"/>
  <c r="V245" i="14"/>
  <c r="V244" i="14"/>
  <c r="V243" i="14"/>
  <c r="V242" i="14"/>
  <c r="V241" i="14"/>
  <c r="V240" i="14"/>
  <c r="V239" i="14"/>
  <c r="V238" i="14"/>
  <c r="V237" i="14"/>
  <c r="V236" i="14"/>
  <c r="V235" i="14"/>
  <c r="V234" i="14"/>
  <c r="V233" i="14"/>
  <c r="V232" i="14"/>
  <c r="V231" i="14"/>
  <c r="V230" i="14"/>
  <c r="V229" i="14"/>
  <c r="V228" i="14"/>
  <c r="V227" i="14"/>
  <c r="V226" i="14"/>
  <c r="V225" i="14"/>
  <c r="V224" i="14"/>
  <c r="V223" i="14"/>
  <c r="V222" i="14"/>
  <c r="V221" i="14"/>
  <c r="V220" i="14"/>
  <c r="V219" i="14"/>
  <c r="V218" i="14"/>
  <c r="V217" i="14"/>
  <c r="V216" i="14"/>
  <c r="V215" i="14"/>
  <c r="V214" i="14"/>
  <c r="V213" i="14"/>
  <c r="V212" i="14"/>
  <c r="V211" i="14"/>
  <c r="V210" i="14"/>
  <c r="V209" i="14"/>
  <c r="V208" i="14"/>
  <c r="V207" i="14"/>
  <c r="V206" i="14"/>
  <c r="V205" i="14"/>
  <c r="V204" i="14"/>
  <c r="V203" i="14"/>
  <c r="V202" i="14"/>
  <c r="V201" i="14"/>
  <c r="V200" i="14"/>
  <c r="V199" i="14"/>
  <c r="V198" i="14"/>
  <c r="V197" i="14"/>
  <c r="V196" i="14"/>
  <c r="V195" i="14"/>
  <c r="V194" i="14"/>
  <c r="V193" i="14"/>
  <c r="V192" i="14"/>
  <c r="V191" i="14"/>
  <c r="V190" i="14"/>
  <c r="V189" i="14"/>
  <c r="V188" i="14"/>
  <c r="V187" i="14"/>
  <c r="V186" i="14"/>
  <c r="V185" i="14"/>
  <c r="V184" i="14"/>
  <c r="V183" i="14"/>
  <c r="V182" i="14"/>
  <c r="V181" i="14"/>
  <c r="V180" i="14"/>
  <c r="V179" i="14"/>
  <c r="V178" i="14"/>
  <c r="V177" i="14"/>
  <c r="V176" i="14"/>
  <c r="V175" i="14"/>
  <c r="V174" i="14"/>
  <c r="V173" i="14"/>
  <c r="V172" i="14"/>
  <c r="V171" i="14"/>
  <c r="V170" i="14"/>
  <c r="V169" i="14"/>
  <c r="V168" i="14"/>
  <c r="V167" i="14"/>
  <c r="V166" i="14"/>
  <c r="V165" i="14"/>
  <c r="V164" i="14"/>
  <c r="V163" i="14"/>
  <c r="V162" i="14"/>
  <c r="V161" i="14"/>
  <c r="V160" i="14"/>
  <c r="V159" i="14"/>
  <c r="V158" i="14"/>
  <c r="V157" i="14"/>
  <c r="V156" i="14"/>
  <c r="V155" i="14"/>
  <c r="V154" i="14"/>
  <c r="V153" i="14"/>
  <c r="V152" i="14"/>
  <c r="V151" i="14"/>
  <c r="V150" i="14"/>
  <c r="V149" i="14"/>
  <c r="V148" i="14"/>
  <c r="V147" i="14"/>
  <c r="V146" i="14"/>
  <c r="V145" i="14"/>
  <c r="V144" i="14"/>
  <c r="V143" i="14"/>
  <c r="V142" i="14"/>
  <c r="V141" i="14"/>
  <c r="V140" i="14"/>
  <c r="V139" i="14"/>
  <c r="V138" i="14"/>
  <c r="V137" i="14"/>
  <c r="V136" i="14"/>
  <c r="V135" i="14"/>
  <c r="V134" i="14"/>
  <c r="V133" i="14"/>
  <c r="V132" i="14"/>
  <c r="V131" i="14"/>
  <c r="V130" i="14"/>
  <c r="V129" i="14"/>
  <c r="V128" i="14"/>
  <c r="V127" i="14"/>
  <c r="V126" i="14"/>
  <c r="V125" i="14"/>
  <c r="V124" i="14"/>
  <c r="V123" i="14"/>
  <c r="V122" i="14"/>
  <c r="V121" i="14"/>
  <c r="V120" i="14"/>
  <c r="V119" i="14"/>
  <c r="V118" i="14"/>
  <c r="V117" i="14"/>
  <c r="V116" i="14"/>
  <c r="V115" i="14"/>
  <c r="V114" i="14"/>
  <c r="V112" i="14"/>
  <c r="V111" i="14"/>
  <c r="V110" i="14"/>
  <c r="V109" i="14"/>
  <c r="V108" i="14"/>
  <c r="V100" i="14"/>
  <c r="V99" i="14"/>
  <c r="V84" i="14"/>
  <c r="V83" i="14"/>
  <c r="V82" i="14"/>
  <c r="V81" i="14"/>
  <c r="V80" i="14"/>
  <c r="V79" i="14"/>
  <c r="V78" i="14"/>
  <c r="V77" i="14"/>
  <c r="V73" i="14"/>
  <c r="V72" i="14"/>
  <c r="V71" i="14"/>
  <c r="V70" i="14"/>
  <c r="V68" i="14"/>
  <c r="V67" i="14"/>
  <c r="V64" i="14"/>
  <c r="V63" i="14"/>
  <c r="F48" i="14"/>
  <c r="F47" i="14"/>
  <c r="I46" i="14"/>
  <c r="F46" i="14"/>
  <c r="I45" i="14"/>
  <c r="F45" i="14"/>
  <c r="I44" i="14"/>
  <c r="F44" i="14"/>
  <c r="I43" i="14"/>
  <c r="F43" i="14"/>
  <c r="I42" i="14"/>
  <c r="H42" i="14"/>
  <c r="F42" i="14"/>
  <c r="V32" i="14"/>
  <c r="V31" i="14"/>
  <c r="V27" i="14"/>
</calcChain>
</file>

<file path=xl/sharedStrings.xml><?xml version="1.0" encoding="utf-8"?>
<sst xmlns="http://schemas.openxmlformats.org/spreadsheetml/2006/main" count="1895" uniqueCount="509">
  <si>
    <t xml:space="preserve">CONSEJO SUPERIOR DE LA JUDICATURA 
UNIDADES MISIONALES DEL CONSEJO SUPERIOR DE LA JUDICATURA - 
DIRECCIÓN EJECUTIVA DE ADMINISTRACIÓN JUDICIAL -UNIDADES MISIONALES DE LA DEAJ
DIRECCIONES SECCIONALES DE ADMINISTRACIÓN JUDICIAL </t>
  </si>
  <si>
    <t xml:space="preserve">No. </t>
  </si>
  <si>
    <t>OBJETIVOS ESTRATEGICOS PLAN SECTORIAL DE DESARROLLO 2023-2026</t>
  </si>
  <si>
    <t>OBJETIVOS ESPECIFICOS PLAN SECTORIAL DE DESARROLLO 2023-2026</t>
  </si>
  <si>
    <t>OBJETIVOS DEL SIGCMA</t>
  </si>
  <si>
    <t xml:space="preserve">DESCRIPCIÓN DE LA ACTIVIDAD (INVERSIÓN O DE GESTIÓN) </t>
  </si>
  <si>
    <t>MAPA DE PROCESO DEL SIGCMA (RELACIONE  EL PROCESO ESTRATÉGICO, MISIONAL, APOYO y EVALUACIÓN - MEJORA)</t>
  </si>
  <si>
    <t xml:space="preserve">MEDICIÓN DE LA GESTIÓN </t>
  </si>
  <si>
    <t>PROYECTOS DE INVERSIÓN DE ACUERDO CON LOS OBJETIVOS DEL PLAN SECTORIAL DE DESARROLLO</t>
  </si>
  <si>
    <t>MEDICIÓN (INVERSIÓN INDICADORES POAI- GESTIÓN INDICADORES</t>
  </si>
  <si>
    <t>RESPONSABLE POR PROYECTO O ACTIVIDAD</t>
  </si>
  <si>
    <t>FECHA DEL PROYECTO/ACTIVIDAD</t>
  </si>
  <si>
    <t>ANÁLISIS DE RESULTADOS</t>
  </si>
  <si>
    <t>NOMBRE DEL PROCESO</t>
  </si>
  <si>
    <t>CENTRAL</t>
  </si>
  <si>
    <t>SECCIONAL</t>
  </si>
  <si>
    <t>ENTREGABLE</t>
  </si>
  <si>
    <t>INDICADOR</t>
  </si>
  <si>
    <t>DESCRIBIR EL INDICADOR</t>
  </si>
  <si>
    <t>PROGRAMA DE INVERSIÓN</t>
  </si>
  <si>
    <t xml:space="preserve">NOMBRE DEL PROYECTO DE INVERSIÓN </t>
  </si>
  <si>
    <t>CODIGO BPIN (PROYECTO)</t>
  </si>
  <si>
    <t>CODIGO PRESUPUESTAL</t>
  </si>
  <si>
    <t>ACTIVIDAD DE INVERSIÓN (POAI)</t>
  </si>
  <si>
    <t>INICIO 
DÍA/MES/AÑO</t>
  </si>
  <si>
    <t>FIN
DÍA/MES/AÑO</t>
  </si>
  <si>
    <t>CUMPLIMIENTO DEL OBJETIVO (ACUMULADO DE LOS 4 TRIMESTRES)</t>
  </si>
  <si>
    <t xml:space="preserve"> ANÁLISIS RESULTADO
FINAL - ACUMULADO</t>
  </si>
  <si>
    <t>Acceso a Infraestructura Física</t>
  </si>
  <si>
    <t xml:space="preserve"> 1. Ampliar el acceso a justicia para atender las necesidades jurídicas de los 
ciudadanos con un enfoque diferencial, de una manera pronta, reduciendo las 
inequidades y las brechas territoriales de acceso.</t>
  </si>
  <si>
    <r>
      <t xml:space="preserve">
2. Asegurar  el cumplimiento de los objetivos institucionales, la normatividad aplicable,  la mejora del SIGCMA y la satisfacción de los usuarios, revisando de  forma continua y sistemática la planificación de la gestión y fortaleciendo la administración de riesgos y sus controles. </t>
    </r>
    <r>
      <rPr>
        <b/>
        <sz val="9"/>
        <color theme="1"/>
        <rFont val="Arial"/>
        <family val="2"/>
      </rPr>
      <t>(1,2,3 y 5)</t>
    </r>
    <r>
      <rPr>
        <sz val="9"/>
        <color theme="1"/>
        <rFont val="Arial"/>
        <family val="2"/>
      </rPr>
      <t xml:space="preserve">
4. Hacer un uso racional de los recursos naturales aplicando los principios y fases de la Economía Circular, para prevenir, mitigar y controlar los impactos ambientales. </t>
    </r>
    <r>
      <rPr>
        <b/>
        <sz val="9"/>
        <color theme="1"/>
        <rFont val="Arial"/>
        <family val="2"/>
      </rPr>
      <t>(4)</t>
    </r>
    <r>
      <rPr>
        <sz val="9"/>
        <color theme="1"/>
        <rFont val="Arial"/>
        <family val="2"/>
      </rPr>
      <t xml:space="preserve">
</t>
    </r>
  </si>
  <si>
    <t>2. Mejorar los tiempos de respuesta de la Rama Judicial y reducir el inventario de 
procesos, identificando los retos internos y promoviendo tanto acciones articuladas
específicas para abordarlos como estrategias coordinadas para enfrentar las 
barreras que dependen de otras entidades.</t>
  </si>
  <si>
    <t>3. Coadyuvar en la garantía de la idoneidad en el ejercicio de la profesión jurídica de acuerdo con lo establecido en la Ley 1905 de 2018</t>
  </si>
  <si>
    <t>4. Avanzar en la disposición de una infraestructura óptima para el acceso a la justicia en la Rama Judicial de modo que se fortalezca la presencia territorial, teniendo en cuenta las posibilidades que ofrece la transformación digital y las necesidades que se derivan de ella, y considerando tanto las necesidades de los usuarios como las de los servidores judiciales.</t>
  </si>
  <si>
    <t>5. Impulsar el uso de mecanismos alternativos para la solución de conflictos y la 
ampliación de la justicia restaurativa y terapéutica y el robustecimiento de las alternativas al encarcelamiento</t>
  </si>
  <si>
    <t>Servicios digitales y de tecnología, innovación y análisis de la información</t>
  </si>
  <si>
    <t>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</si>
  <si>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r>
      <t xml:space="preserve">6. Proteger, preservar y administrar los activos de información  implementando acciones  para gestionar de forma adecuada los incidentes  , proteger los datos personales y adoptar mecanismos  de ciberseguridad y aseguramiento de la  continuidad del negocio </t>
    </r>
    <r>
      <rPr>
        <b/>
        <sz val="9"/>
        <color theme="1"/>
        <rFont val="Arial"/>
        <family val="2"/>
      </rPr>
      <t>(1, 2, 3, 4, 5 y 6)</t>
    </r>
  </si>
  <si>
    <t>2. Integrar y hacer compatibles todos los aplicativos de transición con SIUGJ, para que la migración de los expedientes judiciales a dicha plataforma sea real y no suponga afectaciones en la prestación del servicio de justicia.</t>
  </si>
  <si>
    <t xml:space="preserve">
3. Fortalecer las capacidades institucionales, adecuar el modelo operativo y de 
servicio, bajo un enfoque de Arquitectura Empresarial y de fortalecimiento del 
acceso a la justicia.</t>
  </si>
  <si>
    <t xml:space="preserve">
4.Consolidar la cultura y apropiación de la transformación digital en los servidores y 
usuarios de los servicios de la Rama Judicial y reducir brechas de acceso y conocimiento, incluyendo la oferta efectiva de información sobre el uso de las nuevas herramientas virtuales implementadas en las diferentes jurisdicciones, con especial énfasis en las zonas del país donde es evidente la brecha digital.</t>
  </si>
  <si>
    <t xml:space="preserve">
5.Consolidar la infraestructura y los recursos necesarios para la implementación exitosa de la transformación digital, incluyendo la disposición de internet de calidad en el 100% de las sedes en la Rama Judicial y modernizar los servicios tecnológicos de soporte. </t>
  </si>
  <si>
    <t xml:space="preserve">
6.Integrar y optimizar los servicios administrativos de la Rama Judicial bajo un enfoque de transformación digital e innovación incluyendo los componentes financiero, administrativo, talento humano, entre otros</t>
  </si>
  <si>
    <t>Confianza pública, transparencia y rendición de cuentas</t>
  </si>
  <si>
    <t xml:space="preserve">1. Incrementar la cantidad, la calidad y pertinencia de los datos sobre el funcionamiento del servicio de justicia bajo un modelo de gobierno de datos y un liderazgo unificado. 
</t>
  </si>
  <si>
    <r>
      <t xml:space="preserve">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 </t>
    </r>
    <r>
      <rPr>
        <b/>
        <sz val="9"/>
        <color theme="1"/>
        <rFont val="Arial"/>
        <family val="2"/>
      </rPr>
      <t>(3 y 7)</t>
    </r>
    <r>
      <rPr>
        <sz val="9"/>
        <color theme="1"/>
        <rFont val="Arial"/>
        <family val="2"/>
      </rPr>
      <t xml:space="preserve">
3. Fomentar la transparencia y la participación generando lineamientos y promoviendo la rendición de cuentas ,la consulta, reporte y planteamiento de inquietudes en relación con las decisiones y aspectos del SIGCMA. </t>
    </r>
    <r>
      <rPr>
        <b/>
        <sz val="9"/>
        <color theme="1"/>
        <rFont val="Arial"/>
        <family val="2"/>
      </rPr>
      <t>(3, 4, 5 y 6)</t>
    </r>
    <r>
      <rPr>
        <sz val="9"/>
        <color theme="1"/>
        <rFont val="Arial"/>
        <family val="2"/>
      </rPr>
      <t xml:space="preserve">
4. Hacer un uso racional de los recursos naturales aplicando los principios y fases de la Economía Circular, para prevenir, mitigar y controlar los impactos ambientales. </t>
    </r>
    <r>
      <rPr>
        <b/>
        <sz val="9"/>
        <color theme="1"/>
        <rFont val="Arial"/>
        <family val="2"/>
      </rPr>
      <t>(1 y 7)</t>
    </r>
    <r>
      <rPr>
        <sz val="9"/>
        <color theme="1"/>
        <rFont val="Arial"/>
        <family val="2"/>
      </rPr>
      <t xml:space="preserve">
</t>
    </r>
  </si>
  <si>
    <t>2. Consolidar la administración de la información entendida como todas las acciones 
orientadas a garantizar el acceso, consulta, uso y conservación de la información 
de justicia de manera ágil, flexible e inteligente, bajo un enfoque de innovación.</t>
  </si>
  <si>
    <t>3. Fortalecer el Sistema integrado de Gestión de la Rama, orientado a la implementación y certificación de las normas antisoborno.</t>
  </si>
  <si>
    <t>4. Aumentar la confianza, la cercanía y acceso a los servicios de la Rama Judicial a 
través, entre otros, de una comunicación clara y asertiva con la ciudadanía.</t>
  </si>
  <si>
    <t>5. Prevenir fenómenos asociados con actos de corrupción en la Rama Judicial y 
reducir las experiencias de corrupción de usuarios y servidores judiciales.</t>
  </si>
  <si>
    <t>6. Promover la rendición de cuentas y la colaboración real con la ciudadanía como 
fundamento para diseñar acciones de mejoramiento del acceso a la justicia.</t>
  </si>
  <si>
    <t>7. Continuar la consolidación del SIGCMA, a través de los procesos de formación en 
modelos de gestión, logrando la implementación y ampliación de este en los esquemas certificados de manera gradual, teniendo en cuenta las capacidades de los diferentes despachos judiciales y dependencias de la Rama Judicial y articulando el enfoque de Arquitectura Empresarial para el desarrollo del PETD a través de la gestión del conocimiento para la gestión del cambio propendiendo por una cultura de la calidad, la transparencia, la rendición de cuentas, la anticorrupción y el antisoborno</t>
  </si>
  <si>
    <t>Talento Humano</t>
  </si>
  <si>
    <t>1. Ampliar la cobertura de la carrera judicial optimizando los procesos de los concursos de méritos y propender por mitigar su litigiosidad.</t>
  </si>
  <si>
    <r>
      <t>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t>
    </r>
    <r>
      <rPr>
        <b/>
        <sz val="9"/>
        <color theme="1"/>
        <rFont val="Arial"/>
        <family val="2"/>
      </rPr>
      <t xml:space="preserve"> (1, 2, 3 y 4)</t>
    </r>
    <r>
      <rPr>
        <sz val="9"/>
        <color theme="1"/>
        <rFont val="Arial"/>
        <family val="2"/>
      </rPr>
      <t xml:space="preserve">
5. Generar espacios de trabajo seguros y saludables que contribuyan a minimizar los  incidentes, accidentes y enfermedades laborales derivados de las condiciones y actos  inseguros y fomentar  el autocuidado, los  estilos de vida y el trabajo saludable en los servidores judiciales, contratistas, judicantes y practicantes.</t>
    </r>
    <r>
      <rPr>
        <b/>
        <sz val="9"/>
        <color theme="1"/>
        <rFont val="Arial"/>
        <family val="2"/>
      </rPr>
      <t xml:space="preserve"> (5)
</t>
    </r>
  </si>
  <si>
    <t>2. Impactar la función y servicios que presta la Rama Judicial, a través de una
formación integral desde una visión de gestión del conocimiento, relacionada con 
los problemas de la justicia y los problemas de gestión de quienes administran los 
recursos de la justicia, y potenciando el uso de medios virtuales.</t>
  </si>
  <si>
    <t xml:space="preserve">3. Promover la incorporación de la perspectiva de género y el enfoque diferencial en 
los fallos judiciales y en la atención a los ciudadanos, la administración de la Rama 
Judicial, la administración de la carrera judicial y la elaboración de listas para altas 
Cortes. </t>
  </si>
  <si>
    <t>4. Desarrollar en los servidores judiciales y demás grupos de valor relevantes las 
competencias necesarias para la efectividad de la transformación digital de modo 
que puedan, entre otros, utilizar con solvencia las herramientas digitales dispuestas 
para sus respectivas funciones. Además, fortalecer y actualizar los conocimientos 
del personal a cargo de la gestión de proyectos de tecnología.</t>
  </si>
  <si>
    <t>5. Promover el bienestar de todos los servidores judiciales a través de la implementación de un sistema que contemple los diferentes niveles de estrategias y acciones necesarios para mejorar el clima laboral, la salud física y mental y la calidad del tiempo de descanso.</t>
  </si>
  <si>
    <t>Gobernanza, planeación estratégica y capacidad de toma de decisiones</t>
  </si>
  <si>
    <t>1. Implementar un nuevo modelo integrado para la planeación estratégica, el 
seguimiento y la medición del desempeño institucional.</t>
  </si>
  <si>
    <r>
      <t xml:space="preserve">
2. Asegurar  el cumplimiento de los objetivos institucionales, la normatividad aplicable,  la mejora del SIGCMA y la satisfacción de los usuarios, revisando de  forma continua y sistemática la planificación de la gestión y fortaleciendo la administración de riesgos y sus controles.</t>
    </r>
    <r>
      <rPr>
        <b/>
        <sz val="9"/>
        <color theme="1"/>
        <rFont val="Arial"/>
        <family val="2"/>
      </rPr>
      <t xml:space="preserve"> (1 y 2)</t>
    </r>
  </si>
  <si>
    <t>2. Definir e implementar el modelo optimizado de formulación, seguimiento y 
evaluación de la política pública judicial.</t>
  </si>
  <si>
    <t>IDENTIFICACIÓN PROYECTO DE INVERSIÓN</t>
  </si>
  <si>
    <t xml:space="preserve">PARÁMETROS DE MEDICIÓN </t>
  </si>
  <si>
    <t>INFORMACIÓN FINANCIERA</t>
  </si>
  <si>
    <t>PLAN SECTORIAL DE DESARROLLO</t>
  </si>
  <si>
    <t>SUBPROGRAMA DE INVERSIÓN</t>
  </si>
  <si>
    <t>RUBRO PRESUPUESTAL</t>
  </si>
  <si>
    <t>CÓDIGO BPIN</t>
  </si>
  <si>
    <t>NOMBRE DE PROYECTO</t>
  </si>
  <si>
    <t>NOMBRE ACTIVIDAD DE INVERSIÓN (POAI)</t>
  </si>
  <si>
    <t>JUSTIFICACIÓN DE LA ACTIVIDAD</t>
  </si>
  <si>
    <t>DESCRIBA EL ENTREGABLE 
(Producto y/o servicio principal)</t>
  </si>
  <si>
    <t>META ANUALIDAD</t>
  </si>
  <si>
    <t>UNIDAD DE MEDIDA</t>
  </si>
  <si>
    <t>TIPO DE INDICADOR (GESTIÓN O PRODUCTO)</t>
  </si>
  <si>
    <t xml:space="preserve"> DEPENDENCIA RESPONSABLE </t>
  </si>
  <si>
    <t>ACTO ADMINISTRATIVO (INDICAR EL ACUERDO INICIAL Y MODIFICACIONES)</t>
  </si>
  <si>
    <t>OBJETIVO ESTRATÉGICO</t>
  </si>
  <si>
    <t>OBJETIVO ESPECÍFICO</t>
  </si>
  <si>
    <t>Objetivos SIGCMA</t>
  </si>
  <si>
    <t>1_Acceso e Infraestructura Física</t>
  </si>
  <si>
    <t>1. Ampliar el acceso a justicia para atender las necesidades jurídicas de los ciudadanos con un enfoque diferencial, de una manera pronta, reduciendo las inequidades y las brechas territoriales de acceso.</t>
  </si>
  <si>
    <t>1. Gestionar el desarrollo de las competencias, la toma de conciencia , la cultura  organizacional  y el compromiso de los  servidores judiciales, contratistas, practicantes y  judicantes de contribuir a generar valor público en la administración de justicia, en el marco de  cumplimiento de los requisitos  aplicables y el comportamiento ético.
4. Hacer un uso racional de los recursos naturales aplicando los principios y fases de la Economía Circular, para prevenir, mitigar y controlar los impactos ambientales.</t>
  </si>
  <si>
    <t>1. Acceso e Infraestructura Física</t>
  </si>
  <si>
    <t>2. Mejorar los tiempos de respuesta de la Rama Judicial y reducir el inventario de procesos, identificando los retos internos y promoviendo tanto acciones articuladas específicas para abordarlos como estrategias coordinadas para enfrentar las barreras que dependen de otras entidades.</t>
  </si>
  <si>
    <t>2. Asegurar  el cumplimiento de los objetivos institucionales, la normatividad aplicable,  la mejora del SIGCMA y la satisfacción de los usuarios, revisando de  forma continua y sistemática la planificación de la gestión y fortaleciendo la administración de riesgos y sus controles.</t>
  </si>
  <si>
    <t>3. Coadyuvar en la garantía de la idoneidad en el ejercicio de la profesión jurídica de acuerdo con lo establecido en la Ley 1905 de 2018.</t>
  </si>
  <si>
    <t>3. Fomentar la transparencia y la participación generando lineamientos y promoviendo la rendición de cuentas ,la consulta, reporte y planteamiento de inquietudes en relación con las decisiones y aspectos del SIGCMA.</t>
  </si>
  <si>
    <t>4. Hacer un uso racional de los recursos naturales aplicando los principios y fases de la Economía Circular, para prevenir, mitigar y controlar los impactos ambientales</t>
  </si>
  <si>
    <t>5. Impulsar el uso de mecanismos alternativos para la solución de conflictos y la ampliación de la justicia restaurativa y terapéutica y el robustecimiento de las alternativas al encarcelamiento</t>
  </si>
  <si>
    <t>5. Generar espacios de trabajo seguros y saludables que contribuyan a minimizar los  incidentes, accidentes y enfermedades laborales derivados de las condiciones y actos  inseguros y fomentar  el autocuidado, los  estilos de vida y el trabajo saludable en los servidores judiciales, contratistas, judicantes y practicantes.</t>
  </si>
  <si>
    <t>2. Servicios digitales y de tecnología, innovación y análisis de la información.</t>
  </si>
  <si>
    <t>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</si>
  <si>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t>6. Proteger, preservar y administrar los activos de información  implementando acciones  para gestionar de forma adecuada los incidentes, proteger los datos personales y adoptar mecanismos  de ciberseguridad y aseguramiento de la  continuidad del negocio.</t>
  </si>
  <si>
    <t>3. Fortalecer las capacidades institucionales, adecuar el modelo operativo y de servicio, bajo un enfoque de Arquitectura Empresarial y de fortalecimiento del acceso a la justicia.</t>
  </si>
  <si>
    <t>4.Consolidar la cultura y apropiación de la transformación digital en los servidores y usuarios de los servicios de la Rama Judicial y reducir brechas de acceso y conocimiento, incluyendo la oferta efectiva de información sobre el uso de las nuevas herramientas virtuales implementadas en las diferentes jurisdicciones, con especial énfasis en las zonas del país donde es evidente la brecha digital.</t>
  </si>
  <si>
    <t xml:space="preserve">5.Consolidar la infraestructura y los recursos necesarios para la implementación exitosa de la transformación digital, incluyendo la disposición de internet de calidad en el 100% de las sedes en la Rama Judicial y modernizar los servicios tecnológicos de soporte. </t>
  </si>
  <si>
    <t>6.Integrar y optimizar los servicios administrativos de la Rama Judicial bajo un enfoque de transformación digital e innovación incluyendo los componentes financiero, administrativo, talento humano, entre otros.</t>
  </si>
  <si>
    <t>3. Confianza pública, transparencia y rendición de cuentas</t>
  </si>
  <si>
    <t xml:space="preserve">1. Incrementar la cantidad, la calidad y pertinencia de los datos sobre el funcionamiento del servicio de justicia bajo un modelo de gobierno de datos y un liderazgo unificado. </t>
  </si>
  <si>
    <t>2. Consolidar la administración de la información entendida como todas las acciones rientadas a garantizar el acceso, consulta, uso y conservación de la información de justicia de manera ágil, flexible e inteligente, bajo un enfoque de innovación.</t>
  </si>
  <si>
    <t>4. Aumentar la confianza, la cercanía y acceso a los servicios de la Rama Judicial a través, entre otros, de una comunicación clara y asertiva con la ciudadanía.</t>
  </si>
  <si>
    <t>5. Prevenir fenómenos asociados con actos de corrupción en la Rama Judicial y reducir las experiencias de corrupción de usuarios y servidores judiciales.</t>
  </si>
  <si>
    <t>6. Promover la rendición de cuentas y la colaboración real con la ciudadanía como fundamento para diseñar acciones de mejoramiento del acceso a la justicia.</t>
  </si>
  <si>
    <t>7. Continuar la consolidación del SIGCMA, a través de los procesos de formación en modelos de gestión, logrando la implementación y ampliación de este en los esquemas certificados de manera gradual, teniendo en cuenta las capacidades de los diferentes despachos judiciales y dependencias de la Rama Judicial y articulando el enfoque de Arquitectura Empresarial para el desarrollo del PETD a través de la gestión del conocimiento para la gestión del cambio propendiendo por una cultura de la calidad, la transparencia, la rendición de cuentas, la anticorrupción y el antisoborno</t>
  </si>
  <si>
    <t>4. Talento Humano</t>
  </si>
  <si>
    <t>2. Impactar la función y servicios que presta la Rama Judicial, a través de una formación integral desde una visión de gestión del conocimiento, relacionada con los problemas de la justicia y los problemas de gestión de quienes administran los recursos de la justicia, y potenciando el uso de medios virtuales.</t>
  </si>
  <si>
    <t xml:space="preserve">3. Promover la incorporación de la perspectiva de género y el enfoque diferencial en los fallos judiciales y en la atención a los ciudadanos, la administración de la Rama Judicial, la administración de la carrera judicial y la elaboración de listas para altas Cortes. </t>
  </si>
  <si>
    <t>4. Desarrollar en los servidores judiciales y demás grupos de valor relevantes las competencias necesarias para la efectividad de la transformación digital de modo que puedan, entre otros, utilizar con solvencia las herramientas digitales dispuestas para sus respectivas funciones. Además, fortalecer y actualizar los conocimientos del personal a cargo de la gestión de proyectos de tecnología.</t>
  </si>
  <si>
    <t>5. Gobernanza, planeación estratégica y capacidad de toma de decisiones</t>
  </si>
  <si>
    <t>1. Implementar un nuevo modelo integrado para la planeación estratégica, el seguimiento y la medición del desempeño institucional.</t>
  </si>
  <si>
    <t>2. Definir e implementar el modelo optimizado de formulación, seguimiento y evaluación de la política pública judicial.</t>
  </si>
  <si>
    <t>O_1</t>
  </si>
  <si>
    <t>O_2</t>
  </si>
  <si>
    <t>O_3</t>
  </si>
  <si>
    <t>O_4</t>
  </si>
  <si>
    <t>O_5</t>
  </si>
  <si>
    <t>2701 Mejoramiento de las competencias de la administración de justicia.</t>
  </si>
  <si>
    <t>0800 Intersubsectorial de Justicia</t>
  </si>
  <si>
    <t>Unidad Administrativa - UA</t>
  </si>
  <si>
    <t>Grupo de Proyectos Especiales de Infraestructura - GPEI</t>
  </si>
  <si>
    <t>Unidad de Recursos Humanos - RRHH</t>
  </si>
  <si>
    <t>Oficina de Asesoría para la Seguridad de la Rama Judicial - OSEG</t>
  </si>
  <si>
    <t>NOMBRE DEL PRODUCTO</t>
  </si>
  <si>
    <t xml:space="preserve">CODIGO DEL PRODUCTO </t>
  </si>
  <si>
    <t>Despachos judiciales adecuados y dotados</t>
  </si>
  <si>
    <t>C-2701-0800-25</t>
  </si>
  <si>
    <t>2018011000841</t>
  </si>
  <si>
    <t xml:space="preserve">Construcción y dotación de Infraestructura física asociada a la prestación del servicio de justicia a nivel Nacional </t>
  </si>
  <si>
    <t>Unidad de Infraestructura Física - UFI</t>
  </si>
  <si>
    <t>C-2701-0800-23</t>
  </si>
  <si>
    <t>Construcción y dotación del Palacio de justicia de   Medellín</t>
  </si>
  <si>
    <t>C-2701-0800-36</t>
  </si>
  <si>
    <t>2020011000209</t>
  </si>
  <si>
    <t>Transformación digital de la Rama Judicial Nacional</t>
  </si>
  <si>
    <t>Servicio de expedición de licencias, tarjeta profesional y carnets</t>
  </si>
  <si>
    <t>C-2701-0800-29</t>
  </si>
  <si>
    <t>1114000380000</t>
  </si>
  <si>
    <t>Formación y Capacitación en Competencias Judiciales y Organizacionales a los Funcionarios, Empleados, Personal Administrativo de la Rama Judicial, Jueces de Paz y Autoridades Indígenas a nivel nacional</t>
  </si>
  <si>
    <t>Adquisición de los servicios de la plataforma tecnológica para la enseñanza virtual y soporte tecnopedagógico</t>
  </si>
  <si>
    <t>Servicio de educación informal en competencias judiciales y gerenciales</t>
  </si>
  <si>
    <t>Escuela Judicial "Rodrigo Lara Bonilla" - EJRLB</t>
  </si>
  <si>
    <t>RECURSOS ASIGNADOS AL PRODUCTO ($)</t>
  </si>
  <si>
    <t>Suscripción convenio Unidad Nacional de Protección</t>
  </si>
  <si>
    <t>Centro de Documentación Judicial - CENDOJ</t>
  </si>
  <si>
    <t>C-2701-0800-21</t>
  </si>
  <si>
    <t>2018011000698</t>
  </si>
  <si>
    <t>Fortalecimiento de la Unidad de Registro Nacional de Abogados y Auxiliares de la Justicia, Sistemas de Control e Información</t>
  </si>
  <si>
    <t>Unidad de Registro Nacional de Abogados y Auxiliares de la Justicia - URNA</t>
  </si>
  <si>
    <t>Diseñar,  estructurar,  imprimir,  aplicar,  custodiar  y  entregar  resultados  de  las pruebas    de    conocimientos,    competencias,    aptitudes    y/o    habilidades    y psicotécnicas para los cargos de empleados de Altas Cortes.</t>
  </si>
  <si>
    <t>Unidad de Administración de la Carrera Judicial - CJ</t>
  </si>
  <si>
    <t>Gestión</t>
  </si>
  <si>
    <t>Producto</t>
  </si>
  <si>
    <t>PLAN DE ACCIÓN 2024 WEB</t>
  </si>
  <si>
    <t xml:space="preserve">En cumplimiento de la ley 1905/18 se requiere aplicar el examen de estado para los abogados que determina la idoneidad de los futuros abogados </t>
  </si>
  <si>
    <t xml:space="preserve">Teniendo en cuenta el archivo fisico de tarjetas profesionales, se requiere proceso de aseguramiento y custodia del mismo </t>
  </si>
  <si>
    <t>Tarjetas expedidas</t>
  </si>
  <si>
    <t>Aplicación del examen de estado</t>
  </si>
  <si>
    <t>Archivo custodiado</t>
  </si>
  <si>
    <r>
      <t>3.</t>
    </r>
    <r>
      <rPr>
        <sz val="12"/>
        <color theme="1"/>
        <rFont val="Times New Roman"/>
        <family val="1"/>
      </rPr>
      <t>   </t>
    </r>
    <r>
      <rPr>
        <sz val="12"/>
        <color theme="1"/>
        <rFont val="Azo Sans"/>
      </rPr>
      <t xml:space="preserve"> Coadyuvar en la garantía de la idoneidad en el ejercicio de la profesión jurídica de acuerdo co</t>
    </r>
    <r>
      <rPr>
        <b/>
        <sz val="12"/>
        <color theme="1"/>
        <rFont val="Azo Sans"/>
      </rPr>
      <t>n</t>
    </r>
    <r>
      <rPr>
        <sz val="12"/>
        <color theme="1"/>
        <rFont val="Azo Sans"/>
      </rPr>
      <t xml:space="preserve"> lo establecido en la Ley 1905 de 2018</t>
    </r>
  </si>
  <si>
    <r>
      <t>3.</t>
    </r>
    <r>
      <rPr>
        <sz val="12"/>
        <color theme="1"/>
        <rFont val="Times New Roman"/>
        <family val="1"/>
      </rPr>
      <t xml:space="preserve">    </t>
    </r>
    <r>
      <rPr>
        <sz val="12"/>
        <color theme="1"/>
        <rFont val="Arial"/>
        <family val="2"/>
      </rPr>
      <t>Coadyuvar en la garantía de la idoneidad en el ejercicio de la profesión jurídica de acuerdo con lo establecido en la Ley 1905 de 2018</t>
    </r>
  </si>
  <si>
    <t>Custodia mensual</t>
  </si>
  <si>
    <t>Palacio de justicia construidos y dotados</t>
  </si>
  <si>
    <t>4. Avanzar en la disposición de una infraestructura óptima para el acceso a la justicia en la Rama Judicial de modo que se fortalezca la presencia territorial, teniendo en cuenta las posibilidades que ofrece la transformación digital y considerando tanto las necesidades de los usuarios como las de los servidores judiciales</t>
  </si>
  <si>
    <r>
      <t xml:space="preserve">4. Avanzar en la disposición de una </t>
    </r>
    <r>
      <rPr>
        <b/>
        <sz val="11"/>
        <color theme="1"/>
        <rFont val="Azo sans"/>
      </rPr>
      <t xml:space="preserve">infraestructura óptima </t>
    </r>
    <r>
      <rPr>
        <sz val="11"/>
        <color theme="1"/>
        <rFont val="Azo Sans"/>
      </rPr>
      <t xml:space="preserve">para el acceso a la justicia en la Rama Judicial de modo que se fortalezca la presencia territorial, teniendo en cuenta las posibilidades que ofrece la transformación digital y considerando tanto las necesidades de los usuarios como las de los servidores judiciales. </t>
    </r>
  </si>
  <si>
    <t xml:space="preserve">Servicio de apoyo en la gestión Judicial
</t>
  </si>
  <si>
    <t xml:space="preserve">Servicio de apoyo 
en la gestión Judicial
</t>
  </si>
  <si>
    <t>Unidad de Transformación Digtal e informatica</t>
  </si>
  <si>
    <t xml:space="preserve">2701042-
021
</t>
  </si>
  <si>
    <t xml:space="preserve">Fortalecimiento institucional del Sistema de Justicia SJ-Servicio de procesamiento de información jurisprudencial, normativa y doctrinaria
</t>
  </si>
  <si>
    <t xml:space="preserve">Fortalecimiento institucional del sistema de justicia SJ - Servicio de apoyo en la gestión
judicial
</t>
  </si>
  <si>
    <t xml:space="preserve">2701048-
021
</t>
  </si>
  <si>
    <t>Fortalecimiento institucional del sistema de justicia SJ - Servicios de información de procesos judiciales actualizados</t>
  </si>
  <si>
    <t xml:space="preserve">2701052-
021
</t>
  </si>
  <si>
    <t xml:space="preserve">Fortalecimiento de los servicios digitales y tecnología para la Justicia - Servicio de apoyo en la gestión judicial
</t>
  </si>
  <si>
    <t xml:space="preserve">2701048-
022
</t>
  </si>
  <si>
    <t xml:space="preserve">Fortalecimiento de los servicios digitales y tecnología para la Justicia - Servicios de información de procesos judiciales actualizados
</t>
  </si>
  <si>
    <t xml:space="preserve">2701052-
022
</t>
  </si>
  <si>
    <t xml:space="preserve">Fortalecimiento del entorno y la cultura digital - Servicio de gestión digital de procesos judiciales digitales
</t>
  </si>
  <si>
    <t>2701047-
023</t>
  </si>
  <si>
    <t xml:space="preserve">GESTIÓN DE OPERACIONES DE CREDITO (ADMINISTRACIÓN Y OTROS GASTOS) - Servicio de apoyo en la gestión judicial
</t>
  </si>
  <si>
    <t>2701048-
024</t>
  </si>
  <si>
    <t>C-2701-0800-37</t>
  </si>
  <si>
    <t xml:space="preserve">MODERNIZACIÓN DE LA INFRAESTRUCTURA FÍSICA DE LA RAMA JUDICIAL COMO INSTRUMENTO ESTRATÉGICO DE ACCESO A LA
JUSTICIA A NIVEL NACIONAL
</t>
  </si>
  <si>
    <t xml:space="preserve">Despachos judiciales construidos y
dotados
</t>
  </si>
  <si>
    <t xml:space="preserve">Documentos de planeación
</t>
  </si>
  <si>
    <r>
      <t>4.</t>
    </r>
    <r>
      <rPr>
        <b/>
        <sz val="7"/>
        <color theme="1"/>
        <rFont val="Times New Roman"/>
        <family val="1"/>
      </rPr>
      <t xml:space="preserve">      </t>
    </r>
    <r>
      <rPr>
        <sz val="11"/>
        <color theme="1"/>
        <rFont val="Times New Roman"/>
        <family val="1"/>
      </rPr>
      <t xml:space="preserve">Avanzar en la disposición de una </t>
    </r>
    <r>
      <rPr>
        <b/>
        <sz val="11"/>
        <color theme="1"/>
        <rFont val="Times New Roman"/>
        <family val="1"/>
      </rPr>
      <t xml:space="preserve">infraestructura óptima </t>
    </r>
    <r>
      <rPr>
        <sz val="11"/>
        <color theme="1"/>
        <rFont val="Times New Roman"/>
        <family val="1"/>
      </rPr>
      <t xml:space="preserve">para el acceso a la justicia en la Rama Judicial de modo que se fortalezca la presencia territorial, teniendo en cuenta las posibilidades que ofrece la transformación digital y considerando tanto las necesidades de los usuarios como las de los servidores judiciales. </t>
    </r>
  </si>
  <si>
    <t>FORTALECIMIENTO DEL SISTEMA DE GOBIERNO BASADO EN EVIDENCIA PARA UNA GOBERNANZA CONFIABLE Y GERENCIAL DE LA RAMA JUDICIAL A NIVEL NACIONAL</t>
  </si>
  <si>
    <t>C-2701-0800-38</t>
  </si>
  <si>
    <t xml:space="preserve">Documentos de investigación
</t>
  </si>
  <si>
    <t xml:space="preserve">5. Impulsar el uso de mecanismos alternativos para la solución de conflictos y la ampliación de la justicia restaurativa y terapéutica y el robustecimiento de las alternativas al encarcelamiento. </t>
  </si>
  <si>
    <t xml:space="preserve">1. Ampliar el acceso a la justicia para atender las necesidades jurídicas de los ciudadanos con un enfoque diferencial, de una manera pronta, reduciendo las inequidades y las brechas territoriales de acceso. </t>
  </si>
  <si>
    <t>Vigencia expirada 2023 – contrato 214 de 2021 “Diseñar e implementar un observatorio para el monitoreo y evaluación del impacto de la ley 2080 de 2021</t>
  </si>
  <si>
    <t>Sistema de alertas en temas de constitucionalidad</t>
  </si>
  <si>
    <t>Lineamientos metodológicos para evaluación del teletrabajo</t>
  </si>
  <si>
    <t>Estudio de impacto de decisiones judiciales respecto a la protección del medio ambiente</t>
  </si>
  <si>
    <t>FORTALECIMIENTO DE MECANISMOS DE JUSTICIA ABIERTA Y GESTIÓN DE LA CALIDAD – SIGCMA- DE LA RAMA JUDICIAL A NIVEL NACIONAL</t>
  </si>
  <si>
    <t>Formar a los servidores judiciales en los sistemas de gestión de calidad</t>
  </si>
  <si>
    <t>Implementar los sistemas de gestión</t>
  </si>
  <si>
    <t>Documentar las buenas prácticas judiciales y administrativas por especialidad</t>
  </si>
  <si>
    <t>Dependencias y despachos recertificados y certificados por primera vez</t>
  </si>
  <si>
    <t>Auditores SIGCMA certificados</t>
  </si>
  <si>
    <t xml:space="preserve">Despachos judiciales </t>
  </si>
  <si>
    <t>Formar, capacitar y certificar a los servidores judiciales que participaran activamente en la implementación de las normas técnicas adoptadas para el SIGCMA</t>
  </si>
  <si>
    <t>C-2701-0800-41</t>
  </si>
  <si>
    <t xml:space="preserve">Servicio de producción de contenido socio-jurídico
</t>
  </si>
  <si>
    <t>C-2701-0800-39</t>
  </si>
  <si>
    <t>MEJORAMIENTO DE LA GESTIÓN DEL TALENTO HUMANO PARA FORTALECER LA INTEGRIDAD, EL CONOCIMIENTO, EL BIENESTAR Y LA SEGURIDAD A NIVEL NACIONAL</t>
  </si>
  <si>
    <t>Número</t>
  </si>
  <si>
    <t>número</t>
  </si>
  <si>
    <t xml:space="preserve">Conformar registros de elegibles para cargos de empleados de Altas Cortes. </t>
  </si>
  <si>
    <t>Conformar registros de elegibles para los cargos de empleados de los consejos superior y seccionales de la judicatura; comisiones seccionales de disciplina judicial y, direcciones ejecutiva y seccionales de administración judicial.</t>
  </si>
  <si>
    <t xml:space="preserve">Servicio de conformación de registros de elegibles de la rama judicial
</t>
  </si>
  <si>
    <t>Conformar registros de elegibles para la provisión de cargos de empleados en propiedad en las Altas Cortes por el sistema méritos de carrera judicial.</t>
  </si>
  <si>
    <t>Conformar registros de elegibles para la provisión de cargos de empleados de los consejos superior y seccionales de la judicatura y las direcciones ejecutiva y seccionales de administración Judicial en propiedad por el sistema méritos de carrera judicial.</t>
  </si>
  <si>
    <t>Aspirantes capacitados a ocupar cargos de Funcionarios Judiciales</t>
  </si>
  <si>
    <t>La misionalidad de la EJRLB se materializa fundamentalmente en la formación y capacitación a la comunidad judicial del país. Los cursos virtuales y/o presenciales y demás didácticas on line, ofertadas por la Escuela, tienen como finalidad fortalecer las habilidades, destrezas y competencias que den respuesta a los núcleos problémicos identificados en la gestión judicial y administrativa. Por lo anterior se requiere de un sistema de formación permenente que integre diferentes modalidades y metodologías activas del aprendizaje.</t>
  </si>
  <si>
    <t xml:space="preserve">El diseño de los textos jurídicos denominados módulos de aprendizaje autodirigido (MAA) y otros materiales académicos, se constituye en una importante modalidad de producción y gestión del conocimiento liderada por la Escuela Judicial a partir de las problemáticas detectadas en la práctica judicial. Los productos a su vez se replican en la formación y capacitación de la comunidad judicial y otros grupos de interés para el servicio de administración de justicia.  </t>
  </si>
  <si>
    <t>La formación judicial a partir del uso de la tecnologías, requiere de la generación de entornos virtuales para el aprendizaje en línea, lo que ha hecho necesario requerir de manera recurrente de una herramienta tecnológica que permita la integración de los servicios tecnólogicos para la formación virtual y que potencialicen la oferta académica de la EJRLB en alieación con el PETD de la Rama Judicial. La experiencia acumulada durante los últimos años, muestra las ventajas en cuanto a cobertura, intensidad horaria, flexibilidad y acceso permenente de la comunidad judicial a las didácticas y contenidos on line ofertados por la Escuela Judicial.</t>
  </si>
  <si>
    <t xml:space="preserve">Servicio de arquitectura tecnologica para garantizar el aceso a la formación virtual </t>
  </si>
  <si>
    <t>Servicio de educación informal</t>
  </si>
  <si>
    <t>Documento de investigación</t>
  </si>
  <si>
    <t>Documento</t>
  </si>
  <si>
    <t>Adquisición de Vehículos Blindados para esquemas de protección</t>
  </si>
  <si>
    <t>Vehiculos Blindados para Esquemas de Protección.</t>
  </si>
  <si>
    <t>3.2 Adecuación de comedores comunitarios y Salas Amigas de la Familia Lactante</t>
  </si>
  <si>
    <t>3.3 Mantenimiento e intervención de sedes judiciales</t>
  </si>
  <si>
    <t>3.4 Suministro e instalación de equipos y sistemas de seguridad electrónica</t>
  </si>
  <si>
    <t>3.7 Adquisición y adecuación de bienes inmuebles a nivel nacional</t>
  </si>
  <si>
    <t>3.1 Actualización y ampliación de la cobertura geográfica del Plan Maestro de Infraestructura Física</t>
  </si>
  <si>
    <t>3.5 Elaboración de estudios técnicos, diseños y trámite de licencias para la construcción sedes judiciales a nivel
nacional</t>
  </si>
  <si>
    <t>4.2 Construcción y dotación de sedes judiciales a nivel nacional</t>
  </si>
  <si>
    <t>5.1 Implementación de la Etapa 2 - Proyecto de Palacio de Justicia de Medellín</t>
  </si>
  <si>
    <t xml:space="preserve">6.4 Realizar Curso de Formación Judicial Inicial </t>
  </si>
  <si>
    <t xml:space="preserve">6.6 Realizar cursos de actualización presencial y/o virtual para los servidores judiciales </t>
  </si>
  <si>
    <t xml:space="preserve">6.5 Construir y/o actualizar material académico acorde al modelo pedagógico </t>
  </si>
  <si>
    <t>6.1 Actualización e implementación del Plan Nacional de Bienestar Social</t>
  </si>
  <si>
    <t xml:space="preserve">6.2 Desarrollo del Programa de Salud y Seguridad en el Trabajo con un enfoque de cultura basada en valores,
entre otros </t>
  </si>
  <si>
    <t xml:space="preserve">6.3 Fortalecimiento de la capacidad técnico-administrativa del SG-SST para avanzar en el cumplimiento de los
requisitos y procedimientos de ley </t>
  </si>
  <si>
    <t>6.10 Implementar los esquemas de apoyo a los servidores judiciales en riesgo de seguridad integral</t>
  </si>
  <si>
    <t xml:space="preserve">6.8 Diseño e implementación de los concursos de méritos de la carrera judicial </t>
  </si>
  <si>
    <t xml:space="preserve">6.9 Saldos disponibles </t>
  </si>
  <si>
    <t xml:space="preserve">7.1 Realizar Curso de Formación Judicial Inicial </t>
  </si>
  <si>
    <t xml:space="preserve">8.1 Fortalecimiento de los mecanismos de acceso a la información y promoción de la justicia abierta y
Transparencia </t>
  </si>
  <si>
    <t xml:space="preserve">8.5 Documentación de las buenas prácticas judiciales y administrativas por especialidad </t>
  </si>
  <si>
    <t xml:space="preserve">8.3 Aplicación de auditorías externas en gestión de calidad y ambiental que den cumplimiento a los requisitos
de Norma </t>
  </si>
  <si>
    <t xml:space="preserve">8.4 Formación, capacitación y certificación en planeación, modelos de gestión, gestión del conocimiento,
gestión del cambio, modelos de gestión, sistemas de gestión de calidad, seguridad y salud en el trabajo, seguridad informática, norma antisoborno, estructuras de alto nivel articuladas a la NTC 6256:2021 y GTC
286:2021, gestión documental, digitalización, técnicas de digitalización </t>
  </si>
  <si>
    <t xml:space="preserve">8.2 Acompañamiento técnico en el proceso de implementación de la Norma de la Rama Judicial y la guía técnica
de la Rama Judicial en las dependencias administrativas y judiciales certificadas y por certificar determinadas
en el alcance establecido por la Coordinación Nacional del SIGCMA </t>
  </si>
  <si>
    <t>9.3 Implementación de la ley 1905 de 2018</t>
  </si>
  <si>
    <t>9.2 Custodia de las carpetas de las tarjetas profesionales de Abogado</t>
  </si>
  <si>
    <t>9.1 Elaboración y expedición de las tarjetas profesionales de Abogado</t>
  </si>
  <si>
    <t>10.1 Producción de información técnica y estratégica para la toma de decisiones en aspectos jurisdiccionales y administrativos</t>
  </si>
  <si>
    <t>C-2701-0800-40</t>
  </si>
  <si>
    <t>FORTALECIMIENTO DE LOS SERVICIOS DIGITALES Y DE TECNOLOGÍA PARA LA TRANSFORMACIÓN DIGITAL DE LA RAMA JUDICIAL A NIVEL NACIONAL</t>
  </si>
  <si>
    <t>Acuerdo PCSJA24-12133
Resolución No. 0096 del 5 ENE 2024
Memorando DEAJM24-13  del 25 ENE 2024</t>
  </si>
  <si>
    <t>Resolución No. 0096 del 5 ENE 2024
Memorando DEAJM24-13  del 25 ENE 2024</t>
  </si>
  <si>
    <t>Servicios de información implementados</t>
  </si>
  <si>
    <t>Servicio de información de procesos judiciales
actualizados</t>
  </si>
  <si>
    <t>Documentos de planeación</t>
  </si>
  <si>
    <t>Fortalecimiento institucional del sistema de justicia SJ - Documentos de Planeación</t>
  </si>
  <si>
    <t>2701057-021</t>
  </si>
  <si>
    <t>2701060-021</t>
  </si>
  <si>
    <t>Fortalecimiento institucional del sistema de justicia SJ - Servicios de información
implementados</t>
  </si>
  <si>
    <t>2701060-022</t>
  </si>
  <si>
    <t>Fortalecimiento de los servicios digitales y tecnología para la Justicia - Servicios de información implementados</t>
  </si>
  <si>
    <t>2701057-023</t>
  </si>
  <si>
    <t>Fortalecimiento del entorno y la cultura digital - Documentos de Planeación</t>
  </si>
  <si>
    <t>Unidad de Transformación Digital e Informática
UNIDAD EJECUTORA DEL BANCO INTERAMERICANO DE DESARROLLO - BID</t>
  </si>
  <si>
    <t>Examenes realizados</t>
  </si>
  <si>
    <t>En cumplimiento del decreto 196 de 1971 y ley 1905 de 2018,  todos los abogados deben estar registrados y los que van a representar terceros contar con tarjeta profesional vigente</t>
  </si>
  <si>
    <t>Facilitar la gestión de la Información</t>
  </si>
  <si>
    <t xml:space="preserve">Facilitar la gestión de la Información </t>
  </si>
  <si>
    <t>Unidad de Desarrollo y Análisis Estadístico - UDAE
División de Investigación</t>
  </si>
  <si>
    <t>Unidad de Desarrollo y Análisis Estadístico - UDAE
División de Gestión de Calidad y Medio Ambiente</t>
  </si>
  <si>
    <t xml:space="preserve">4. Documento con la evaluación de los niveles de conocimiento y aplicación de los programas de sensibilización sobre justicia restaurativa y terapéutica ofertados por la Escuela Judicial "Rodrigo Lara Bonilla". 
5. Documento con la identificación y sistematización de prácticas judiciales en materia de incorporación del enfoque de justicia restaurativa y terapéutica en el sistema penal acusatorio y sistema de responsabilidad penal para adolescentes, en todo el territorio nacional, incorporando decisiones con perspectiva de género y de articulación con la jurisdicción especial para indígenas. 
 6. Documento que contenga la propuesta de manual de lineamientos para la implementación en el trámite procesal de las políticas de justicia restaurativa y terapéutica en el servicio de justicia en el sistema penal acusatorio y sistema de responsabilidad penal para adolescentes. 
 7. Documento que contenga la estrategia de sensibilización y apropiación del manual de lineamientos dirigida a los servidores judiciales de la especialidad penal.  
 8. Registro audiovisual de las actividades descritas en los numerales f. i. 
 9. Piezas de divulgación sobre las actividades de los numerales e, g y h. 
 10. Documento con la propuesta de prueba piloto que contemple como mínimo lo siguiente: criterios de selección de los despachos, plan de trabajo, cronograma, indicadores e instrumentos de monitoreo y ajustes a los formularios SIERJU para poder realizar el seguimiento a la implementación del enfoque.  </t>
  </si>
  <si>
    <t>El Consejo Superior de la Judicatura requiere definir el estado de apropiación e incorporación por parte de los funcionarios judiciales  del enfoque de justicia restaurativa y terapéutica en el Sistema Penal Acusatorio y el Sistema de Responsabilidad Penal para Adolescentes, destacando los fallos judiciales con perspectiva de género y procesos en los que se coordinan la Jurisdicción Especial Indígena y la Jurisdicción Ordinaria, en las  ciudades  de Bogotá, Cali, Cúcuta, Santa Marta, Neiva, entre otras, en donde se identifiquen prácticas de implementación de la justicia restaurativa y terapéutica en el marco de la autonomía del juez como director del proceso.</t>
  </si>
  <si>
    <t xml:space="preserve">Como parte del seguimiento y monitoreo a las acciones adelantadas por el Consejo Superior de la Judicatura, se requiere evaluar el impacto y la incorporación de la perspectiva de género y el enfoque diferencial en las medidas de protección impuestas por los jueces de la República en favor de las mujeres víctimas de violencias basadas en género en las 10 ciudades con mayor demanda de justicia (Bogotá, Cali, Medellín, Ibagué, Bucaramanga, Barranquilla, Cartagena, Valledupar, Villavicencio y Santa Marta) por esas conductas punibles iniciados desde el año 2020 a 2023 que no se encuentren sujetos a reserva procesal. </t>
  </si>
  <si>
    <t xml:space="preserve">3. Base de datos de las medidas de protección impuestas en los delitos de feminicidio y violencia intrafamiliar en los procesos iniciados desde el año 2020 que no estén sujetos a reserva procesal, de acuerdo con los lineamientos establecidos por la Unidad de Desarrollo y Análisis Estadístico. 
4. Documento con la caracterización y el análisis de las medidas de protección impuestas en los delitos de feminicidio y violencia intrafamiliar, la evaluación de la efectividad de estas medidas y la aplicación de la perspectiva de género y el enfoque diferencial en las mismas, en el que se incluya además una propuesta para mejorar la recolección de datos relacionados con feminicidio y violencia intrafamiliar. 
5. Propuesta de guía o protocolo para la aplicación a nivel nacional de la perspectiva de género y el enfoque diferencial en las medidas de protección impuestas en los delitos de feminicidio y violencia intrafamiliar. 
6. Formular un mecanismo de seguimiento y alertas tempranas sobre las medidas de protección en los delitos de feminicidio y violencia intrafamiliar con aplicación de la perspectiva de género y el enfoque diferencial. 
7. Documento con la compilación las buenas prácticas en la imposición de medidas de protección en los delitos de feminicidio y violencia intrafamiliar con aplicación de la perspectiva de género y el enfoque diferencial. 
8. Piezas de divulgación de los resultados del estudio por cada uno de los productos 4, 5, 6 y 7. </t>
  </si>
  <si>
    <t xml:space="preserve">Identificar estrategias para la superación de las barreras de acceso a la justicia institucionales, socioeconómicas, culturales y geográficas de grupos poblacionales vulnerables (mujeres, grupos étnicos, población rural y rural disperso), en las diferentes jurisdicciones, especialidades y subespecialidades en las categorías de tribunal, circuito y municipio, incorporando en el análisis los enfoques diferenciales, ruralidad y perspectiva territorial, en el marco de las competencias del Consejo Superior de la Judicatura. </t>
  </si>
  <si>
    <t xml:space="preserve">3. Documento técnico con la línea base de medición de cada barrera de acceso a la justicia identificada (institucionales, socioeconómicas, culturales y geográficas) según jurisdicción, especialidad y subespecialidad en las categorías de tribunal, circuito y municipio, observando los enfoques diferenciales, ruralidad y perspectiva territorial.  
4. Documento técnico de análisis de resultados del trabajo de campo y anexos (transcripciones, codificaciones, evidencias audiovisuales).  
5. Documentos técnicos con planes para la superación de cada una de las barreras de acceso a la justicia de grupos poblacionales vulnerables (mujeres, grupos étnicos, población rural y rural disperso) identificadas (institucionales, socioeconómicas, culturales y geográficas) según jurisdicción, especialidad y subespecialidad en las categorías de tribunal, circuito y municipio; estos deben contener el desarrollo de la línea base y las estrategias de superación que puedan ser implementadas por el Consejo Superior de la Judicatura. El contratista debe presentar un documento técnico para cada una de las barreras. 
6. Piezas de divulgación de cada uno de los productos realizados (infografías, video capsulas, entre otros). </t>
  </si>
  <si>
    <t>Contar con una solución tecnológica transitoria que permita registrar, actualizar, extraer, consolidar y generar reporte de información al Sistema Integrado de Información de Violencias por razones de Sexo y Género - SIVIGE - de los procesos penales de delitos derivados de las violencias basadas en género en virtud de la Ley 1146 de 2007 y el Decreto 1710 de 2020 del Mecanismo articulador para el abordaje integral de las violencias por razones de sexo y género de las mujeres, niños, niñas y adolescentes, aplicando principios SOLID y patrones de diseño en todo el ciclo de vida de desarrollo de software y los principios de bajo acoplamiento y alta cohesión</t>
  </si>
  <si>
    <t>Software</t>
  </si>
  <si>
    <t xml:space="preserve">5. Desarrollo y puesta en producción de la solución tecnológica transitoria para el seguimiento y monitoreo de los procesos penales de violencia de género y la transferencia de información al SIVIGE  
6. Esquema de base de datos diseñada y puesta en producción. 
7. Código BackEnd desarrollado y probado, cumpliendo los requisitos de desempeño definidos en los criterios de aceptación y siguiendo los estándares de la industria, implementado en preproducción y documentado. 
8. Front End del sistema ajustado, siguiendo mejores prácticas de diseño y UX, implementado en preproducción y documentado. 
9. ETL o procedimiento almacenado para la extracción de información de procesos penales de delitos cometidos derivados de las violencias basadas en género de las bases de datos de gestión de procesos de la Rama Judicial a la Bodega de datos diseñada, de conformidad con la normatividad vigente de tratamiento de datos y los requisitos técnicos para la integración de bases de datos al SIVIGE 
10. API para la extracción de información complementaria de la base de datos del sistema SPOA de la Fiscalía General de la Nación para complementar los datos de las variables de los procesos penales con enfoque de violencia de género que se encuentran en etapa de Juzgamiento en los juzgados y tribunales de la Rama Judicial de conformidad con la normatividad vigente de tratamiento de datos y los requisitos técnicos para la integración de bases de datos al SIVIGE </t>
  </si>
  <si>
    <t>Se debe atender lo pactado en el artículo 20 del Acuerdo Colectivo suscrito el 17 de octubre de 2023, entre el Consejo Superior de la Judicatura y las organizaciones sindicales de la Rama Judicial 2023-2024, relacionado con:
“el Consejo Superior de la Judicatura-Dirección Ejecutiva de Administración Judicial se compromete a adelantar las gestiones administrativas y precontractuales durante la presente vigencia fiscal, con el objetivo de suscribir el contrato de consultoría del estudio técnico, encaminado a determinar los criterios orientadores respecto de la nivelación salarial, en concordancia con el artículo 14 de la Ley 4 de 1992” y
"Una vez obtenidos los resultados de la consultoría, se evaluará institucionalmente y se presentará una propuesta ante el Gobierno nacional en un término no mayor a cuatro (4) meses. Lo anterior, sin perjuicio de lo estipulado en el artículo 27 del Acuerdo Colectivo 2021-2022"</t>
  </si>
  <si>
    <t>Estudio técnico de nivelación de escala salarial de la Rama Judicial con criterios orientadores y alternativas que contengan el detalle técnico, jurídico, normativo, organizacional, financiero y fiscal para su aplicabilidad</t>
  </si>
  <si>
    <t>Documento de planeación</t>
  </si>
  <si>
    <t>SALDO DISPONIBLE</t>
  </si>
  <si>
    <t>1. Incrementar la cantidad, la calidad y pertinencia de los datos sobre el funcionamiento del servicio de justicia bajo un modelo de gobierno de datos y un liderazgo unificado.</t>
  </si>
  <si>
    <t xml:space="preserve">2. Mejorar los tiempos de respuesta de la Rama Judicial y reducir el inventario de procesos, identificando los retos internos y promoviendo tanto acciones articuladas y estrategias coordinadas para enfrentar las barreras que dependen de otras entidades. </t>
  </si>
  <si>
    <t xml:space="preserve">5. Promover el bienestar de todos los servidores judiciales a través de la implementación de un sistema que contemple los diferentes niveles de estrategias y acciones necesarios para mejorar el clima laboral, la salud física y mental y la calidad del tiempo de descanso. </t>
  </si>
  <si>
    <t>Puesta en marcha del observatorio para el monitorio y evaluación del impacto de la Ley 2080 de 2021</t>
  </si>
  <si>
    <t>Constitución de vigencia expirada 2023 de conformidad con el Acta del 15 de diciembre de 2023 que estableció el arreglo directo con el contratista para la entrega a satisfacción de los productos 12 y 13 conforme los términos de referenciacontrato 214 de 2021 “Diseñar e implementar un observatorio para el monitoreo y evaluación del impacto de la ley 2080 de 2021"</t>
  </si>
  <si>
    <t>El Consejo Superior de la Judicatura requiere la recolección de información cuantitativa y cualitativa necesaria que permita conocer la satisfacción actual del usuario del servicio de justicia frente a la implementación del teletrabajo, diseñando herramientas para el monitoreo y seguimiento de la medida. </t>
  </si>
  <si>
    <t xml:space="preserve">4. Base de datos consolidada y depurada en formato .csv o .sav con la información recolectada, con su respectivo diccionario de datos. Entregar el código fuente, la base de datos en la cual se desarrolla y asegurar la transferencia del conocimiento por medio de documentación como procedimientos e instructivos. 
5. Herramientas para el monitoreo y seguimiento de la medida de teletrabajo. 
6. Documento descriptivo con la línea base de medición según jurisdicción y especialidad y desagregado por Consejo Seccional y Distrito Judicial, observando los enfoques diferenciales, ruralidad y perspectiva territorial, que incluya los principales resultados, conclusiones y recomendaciones. </t>
  </si>
  <si>
    <t>Estos recursos corresponden a los valores disponibles en el proyecto de inversión que más adelante atenderán las necesidades que se identifiquen y prioricen.  </t>
  </si>
  <si>
    <t>Los programas de bienestar se implementan con el propósito de elevar los niveles de eficiencia, satisfacción y desarrollo de los empleados en el desempeño de su labor y de contribuir al cumplimiento efectivo de los resultados institucionales.  Con el fin de favorecer un apropiado clima laboral en la Rama Judicial y así contribuir al compromiso institucional y al cumplimiento de los fines de la administración de justicia, se desarrollarán en las Direcciones Seccionales las actividades programadas en el Plan de Nacional de Bienestar para la vigencia 2023-2026, que contempla actividades en lo concerniente al Clima Laboral y a las Áreas Deportiva, Recreativa, Artística-cultural, Social y integral del precitado Plan</t>
  </si>
  <si>
    <t>Ampliar la participación de los servidores judiciales de la Rama Judicial en los programas de bienestar social, prevención y control del riesgo laboral.</t>
  </si>
  <si>
    <t xml:space="preserve"> 202300000000036</t>
  </si>
  <si>
    <t xml:space="preserve">Beneficiar a los servidores judiciales a nivel nacional la realización de las actividades de bienestar </t>
  </si>
  <si>
    <t xml:space="preserve">Acuerdo PCSJA24-12133
Resolución No. 0096 del 5 ENE 2024
Memorando DEAJM24-13  del 25 ENE 2024
Resolución No. 3688 del 2 FEB 2024
Resolución No. 4155 del 28 FEB 2024
</t>
  </si>
  <si>
    <t>Se encontró la necesidad de contar con el servicio de área protegida, con el fin de garantizar una adecuada y oportuna atención médica a los servidores judiciales, judicantes, contratistas y usuarios de las sedes de mayor afluencia de la Rama Judicial, en caso de situaciones de alerta, donde esté comprometida una vida y/o se requiera atención médica, para atender una urgencia, una emergencia y traslados asistidos derivados de la atención médica a centros de servicios hospitalarios</t>
  </si>
  <si>
    <t xml:space="preserve">Brindar el servicio de área protegida a los servidores judiciales de las sedes de mayor afluencia a nivel nacional </t>
  </si>
  <si>
    <t>El especialista en Seguridad y Salud en el Trabajo realizará actividades encamidas al cumplimiento de los estandares minimos de Sistema de Gestión de Seguridad y Salud en el Trabajo conforme a lo mencionado en la Resolución 0312 de 2019 expedida por el Ministerio de Trabajo.</t>
  </si>
  <si>
    <t>Beneficiar a los servidores judiciales a nivel nacional con la prestación de servicio del especialista de seguriddad y salud en el trabajo</t>
  </si>
  <si>
    <t>Se identificó que los servidores judiciales de todas la edades, especialmente los mayores de 40 años, están expuestos a un riesgo cardiovascular medio, alto y muy alto derivado de los malos hábitos alimenticios, estrés y otras enfermedades ( diabetes, hipertensión arterial, etc.). Por lo cual se ve la necesidad de desarrollar un programa para la prevención del este riesgo con la realización de evaluaciones nutricional, condición física, metabólica y cardiovascular, a fin de lograr un mayor beneficio individual y una mejor calidad de vida laboral e integral.</t>
  </si>
  <si>
    <t>El programa de capacitaciones en prevención del riesgo psicosocial desde una visión integral, estará alineado con el eje temático “psi coeducación” del programa saludablemente, logrando a través de la programación neurolingüística (PNL), el desarrollo de las competencias laborales para el mejoramiento de la comunicación interna, la satisfacción personal y colectiva, la motivación, el manejo de problemas y el bloqueo de enfermedades como el estrés, por medio de un manejo integral de los aspectos mentales, espirituales, físicos y psicosociales en los servidores judiciales.</t>
  </si>
  <si>
    <t>Se identificó que el riesgo biomecánico es el segundo que más afecta a los servidores judiciales, generando trastornos musculo esqueléticos relacionado con el trabajo. El programa buscará identificar soluciones para recuperar el control frente a la experiencia del dolor, lo que cual permitirá que los servidores tenga un alta capacidad de continuar con la productividad y eficiencia.</t>
  </si>
  <si>
    <t>Realizar exámenes de tamizaje a los servidores judiciales a nivel nacional</t>
  </si>
  <si>
    <t xml:space="preserve">Capacitar a los servidores judiciales a nivel nacional en la prevención del riesgo psicosocial desde una visión integral </t>
  </si>
  <si>
    <t>Capacitar a los servidores judiciales a nivel nacional en el manejo y afrontamiento de los desordenes musculo esqueléticos</t>
  </si>
  <si>
    <t>La demanda de justicia en temas ambientales ha incrementado como se ha observado en la gestión judicial, por lo que es necesario analizar el rol de los funcionarios judiciales en la resolución de conflictos ambientales, para dotarlos de herramientas que les permita enfrentar adecuadamente los retos que estos conflictos, así como la posible solución de dicha conflictividad.</t>
  </si>
  <si>
    <t>Documento de la propuesta de modelo de gestión en materia ambiental en las jurisdicciones de lo Contencioso Administrativo y Ordinaria para la especialidad penal (por ejemplo: especialización del servicio de justicia, trámite preferente o un enfoque especializado, incorporación de un perfil especializado en la estructura del despacho u otros que sean propuestos por el consultor) de acuerdo con los resultados encontrados en la caracterización de los procesos y en el trabajo de campo y que sea acorde con las facultades constitucionales y legales del Consejo Superior de la Judicatura.</t>
  </si>
  <si>
    <t>Incrementar la eficiencia en el desarrollo y bienestar del talento humano de la Rama Judicial durante el cumplimiento de los requerimientos administrativos de justicia.</t>
  </si>
  <si>
    <t xml:space="preserve"> IX Curso de formación judicial inicial para Magistrados y Jueces de todas las especialidades y jurisdicciones</t>
  </si>
  <si>
    <t>Número de Cursos de Formación Inicial</t>
  </si>
  <si>
    <t xml:space="preserve">Esta actividad del proyecto de inversión está diseñada para formar a los aspirantes a Magistrados y Jueces de todas las especialidades y jurisdicciones.
Está conformada por el programa académico IX Curso de formación judicial inicial para Magistrados y Jueces de todas las especialidades y jurisdicciones Convocatoria No. 27, para los aspirantes a ingresar a la Rama Judicial.
</t>
  </si>
  <si>
    <t>Número de Discentes Formados</t>
  </si>
  <si>
    <t>La construcción de módulos de formación lo cual incluye actualización y/o virtualización de contenidos y los materiales académicos para la consolidación de la investigación en la Rama Judicial.</t>
  </si>
  <si>
    <t>Número de Módulos de Aprendizaje Autodirigido y otros materiales académicos producidos</t>
  </si>
  <si>
    <t>Servidores Judiciales capacitados y formados en competencias judiciales y organizacionales con la tecnología que está a disposición para llegar a la mayor cantidad de población en todos los campos del derecho y con temáticas de impacto, actualizadas y que unifiquen criterios judiciales para el mejoramiento en el quehacer laboral.</t>
  </si>
  <si>
    <t>Número Servidores Judiciales Capacitados en la modalidad presencial  y/o virtuales</t>
  </si>
  <si>
    <t>Porcentaje de disponibilidad de Plataforma tecnológica</t>
  </si>
  <si>
    <t xml:space="preserve">6.7 Adquirir los servicios de plataforma tecnológica, soporte técnico, mesa de ayuda funcional y pedagógica bajo el esquema de Software as a Service – SaaS, que garanticen el funcionamiento de la plataforma tecnológica y facilite la administración y enseñanza virtual </t>
  </si>
  <si>
    <t>Es necesario contar con los instrumentos técnicos para el desarrollo e implementación de la gestión documental de la entidad, a partir de los cuales se planifiquen y ejecuten las acciones tendientes a mantener un acervo documental técnicamente organizado para la prestación del servicio de Administración de Justicia.</t>
  </si>
  <si>
    <t xml:space="preserve">Se requiere un modelo de justicia abierta que facilite el diseño e implementación de lineamientos de política, con una perspectiva sistémica orientada a aumentar la confianza y teniendo como referente, los modelos de Estado Abierto y Gobierno Abierto, promoviendo la articulación efectiva de acciones de transparencia, integridad, legalidad, corresponsabilidad e innovación.  </t>
  </si>
  <si>
    <t>Documentos metodológicos elaborados y actualizados</t>
  </si>
  <si>
    <t xml:space="preserve">Documentos de lineamientos técnicos realizados </t>
  </si>
  <si>
    <t>Modelo integrado de justicia abierta</t>
  </si>
  <si>
    <t xml:space="preserve">Documentos de lineamientos técnicos
</t>
  </si>
  <si>
    <t>Fortalecer el acceso y uso de la información y documentación que genera la Rama Judicial, por parte de los usuarios</t>
  </si>
  <si>
    <t>Se requiere fortalecer y potencializar las fuentes formales del derecho, insumos necesarios y obligatorios para avanzar hacia la incorporación en la Gestión del Conocimiento e innovación, esta actividad busca que los usuarios accedan a información nacional e internacional actualizada y relevante</t>
  </si>
  <si>
    <t>La normalización de términos es un medio que brinda seguridad jurídica, igualdad y certeza. Es un instrumento eficaz para el procesamiento de las fuentes formales del derecho, se incrementará la cantidad de términos con los cuales relatorías y bibliotecas podrán procesar información y los usuarios la podrán recuperar. Lo anterior en cumplimiento de la función 9 del artículo 8 del Acuerdo PCSJA-12131 de 2023. Es importante indicar que esta actividad se presentó y fue aprobada dentro del plan de inversión 2023 pero no se contrató, la necesidad se mantiene por lo que nuevamente se presenta para ejecutar durante la presente vigencia.</t>
  </si>
  <si>
    <t>Registros doctrinarios procesados</t>
  </si>
  <si>
    <t>Términos normalizados e integrados en la plataforma de administración y consulta del vocabulario controlado</t>
  </si>
  <si>
    <t>Registros Jurisprudenciales procesados</t>
  </si>
  <si>
    <t xml:space="preserve">Servicio de procesamiento de información jurisprudencial, normativa y doctrinaria
</t>
  </si>
  <si>
    <t xml:space="preserve">8.1 Fortalecimiento de los mecanismos de acceso a la información y promoción de la justicia abierta y Transparencia </t>
  </si>
  <si>
    <t>Brindar apoyo con material documental en formatos impresos y digitales, con información relacionada con normatividad, jurisprudencia, temas jurídicos, memorias resultantes de los diferentes encuentros o conversatorios realizados por las Altas Corporaciones y la Comisión Nacional de Género de la Rama Judicial.</t>
  </si>
  <si>
    <t>Mantener el apoyo a las Altas Cortes en la preproducción, producción y/o transmisión de contenidos audiovisuales multiplataforma que permita difundir diversos temas que sean considerados de interés de la Rama Judicial, cuyo contenido sea de impacto para la ciudadanía en general (tierras, grupos vulnerables, calidad, género, oralidad, descongestión, salud, desplazados, TIC, justicia transicional, entre otros) o actualidad relacionados con la gestión administrativa y judicial.</t>
  </si>
  <si>
    <t>Es importante divulgar los diferentes productos y servicios que ha consolidado a lo largo del tiempo el Consejo Superior de la Judicatura desde el CENDOJ, respecto de las fuentes formales del derecho, con la intención de posicionarlos como una fuente oficial de consulta. Lo anterior articulado con algunas de las nuevas funciones dadas al CENDOJ en el artículo 8° del Acuerdo PCSJA-12131 de 2023, en especial con lo señalado en los numerales 4, 8, 15 y 19, y cumpliendo igualmente con lo establecido en el artículo 106 de la LEAJ. Al igual que dar a conocer el Patrimonio Jurisprudencial de la Rama Judicial, trabajo construido en forma articulada con las relatorías de las Altas Cortes.</t>
  </si>
  <si>
    <t>Es necesario realizar una depuración y selección de material audiovisual que se encuentra en video, audio o fotografía y en diferentes formatos tanto digitales como análogos (formatos DVCAM, MiniDV, Betacam); los cuales cumplirán un proceso de edición y conversión a formatos digitales con la finalidad de poder alojarlos en el repositorio oficial de la videoteca. Igualmente se requiere que este material y el que actualmente está en el repositorio de la videoteca, sean sometidos a la respectiva descripción documental y catalogación para facilitar su identificación y consulta por parte de los usuarios.</t>
  </si>
  <si>
    <t>Publicaciones impresas o digitales de la Rama judicial realizadas</t>
  </si>
  <si>
    <t>Publicaciones impresas realizadas</t>
  </si>
  <si>
    <t>Productos audiovisuales de las Altas Cortes</t>
  </si>
  <si>
    <t>Producciones audiovisuales realizadas</t>
  </si>
  <si>
    <t>Publicación doctrinaria, normativa y jurisprudencial realizada</t>
  </si>
  <si>
    <t>Material catalogado disponible en la videoteca</t>
  </si>
  <si>
    <t>Material catalogado</t>
  </si>
  <si>
    <t>Oficina de Comunicaciones</t>
  </si>
  <si>
    <t>Certificar el SIGMA en cada esquema normativo de gestión de calidad</t>
  </si>
  <si>
    <t>Implementación de la Norma NTC 6256:2021 y Guía Técnica 6256:2021</t>
  </si>
  <si>
    <t>Aplicación de auditorías externas en gestión de calidad y ambiental que den cumplimiento a los requisitos de Norma.</t>
  </si>
  <si>
    <t xml:space="preserve"> Despachos judiciales </t>
  </si>
  <si>
    <t>Recertificación de las dependencias Administrativas y Judiciales del Consejo Superior de la Judicatura</t>
  </si>
  <si>
    <t>Documento Buenas Prácticas</t>
  </si>
  <si>
    <t>Número de buenas prácticas documentadas</t>
  </si>
  <si>
    <t>Títulos con contenido doctrinario en bases de datos jurídicas</t>
  </si>
  <si>
    <t>Plan de divulgación (divulgación periódica de productos y servicios) 
Desarrollo de estrategias para el posicionamiento del SIDN en motores de búsqueda externa.
Contenidos para el fortalecimiento en las redes sociales
Creación de contenido digital para promoción de los productos y servicios</t>
  </si>
  <si>
    <t>Disponer espacios de trabajo que optimicen el acceso al servicio de justicia en la ciudad de Medellín y en el Departamento de Antioquia, facilitando el desempeño de las funciones de los servidores judiciales, así como la atención de los usuarios.</t>
  </si>
  <si>
    <t>Ampliar la capacidad de la infraestructura física asociada a la prestación del servicio de justicia en la ciudad de Medellín y en el Departamento de Antioquia, constituyendo un espacio representativo y simbólico de la Justicia en el Centro Administrativo de La Alpujarra, reuniendo el Tribunal Superior de Medellín, el Tribunal Superior de Antioquia, el Tribunal Contencioso Administrativo de Antioquia, la Comisión Seccional de Disciplina Judicial y el Consejo Seccional de la Judicatura, los cuales se encuentran dispersos en la ciudad</t>
  </si>
  <si>
    <t>Avance de ejecución de obra del proyecto de Palacio de Justicia de Medellín</t>
  </si>
  <si>
    <t>Palacios de justicia construidos y dotados</t>
  </si>
  <si>
    <t>Disponer espacios de trabajo relacionados con el desempeño de actividades de prestación del servicio de justicia</t>
  </si>
  <si>
    <t>Puesta en operación de sedes judiciales, cuyas obras civiles constituyen una infraestructura física óptima orientada a impactar favorablemente el acceso, efectividad, celeridad y oportunidad del servicio de justicia en todo el territorio nacional.</t>
  </si>
  <si>
    <t>Construcción Sede Juzgados Penales de Girardot- Cundinamarca</t>
  </si>
  <si>
    <t>Avance de ejecución de obra construcción Sede Despachos Judiciales de Riohacha - La Guajira</t>
  </si>
  <si>
    <t>Avance de ejecución de obra construcción Sede Despachos Judiciales de Valledupar - Cesár</t>
  </si>
  <si>
    <t>202300000000027</t>
  </si>
  <si>
    <t>Destinar de manera eficiente la inversión en infraestructura y los programas de mantenimiento.</t>
  </si>
  <si>
    <t>A través de la generación de documentos de planeación, se pretende identificar la disponibilidad y estado de la infraestructura fisica de la Rama judicial, para optimizar la priorización de las inversiones y la toma de decisiones por parte de la DEAJ</t>
  </si>
  <si>
    <t>Documentos de planeación realizados</t>
  </si>
  <si>
    <t>Campaña de divulgación de acciones de transparencia, participación y justicia abierta en el Consejo Superior de la Judicatura</t>
  </si>
  <si>
    <t>Campaña implementada</t>
  </si>
  <si>
    <t>2.4. Consolidar la cultura y apropiación de la transformación digital en los servidores y usuarios de los servicios de la Rama Judicial y reducir brechas de acceso y conocimiento, incluyendo la oferta efectiva de información sobre el uso de las nuevas herramientas virtuales implementadas en las diferentes jurisdicciones, con especial énfasis en las zonas del país donde es evidente la brecha digital.</t>
  </si>
  <si>
    <t xml:space="preserve">2.5. Consolidar la infraestructura y los recursos necesarios para la implementación exitosa de la transformación digital, incluyendo la disposición de internet de calidad en el 100% de las sedes en la Rama Judicial y modernizar los servicios tecnológicos de soporte. 
</t>
  </si>
  <si>
    <t>Facilitar la gestión de información, para la toma de decisiones</t>
  </si>
  <si>
    <t>Inteligencia judicial</t>
  </si>
  <si>
    <t>Se requiere institucionalizar e implementar el modelo de gobernanza y la estrategia de gobierno y gestión de datos de la Rama Judicial</t>
  </si>
  <si>
    <t>Cultura digital</t>
  </si>
  <si>
    <t>Comprende acciones encaminadas a establecer y promover la cultura de Transformación Digital entre la comunidad judicial, mediante el desarrollo de acciones que permitan a la comunidad judicial apropiarse (conocer, acceder, usar y aprovechar) los servicios digitales, y la definición e implementación del modelo de innovación (metodologías, instrumentos y procedimientos) para la gestión de las iniciativas de innovación y tecnología que se desarrollan en el marco de la Transformación Digital de la Rama Judicial.</t>
  </si>
  <si>
    <t xml:space="preserve">Capacidades para la transformación digital </t>
  </si>
  <si>
    <t>Realizar las adquisiciones del licenciamiento que se requieran.</t>
  </si>
  <si>
    <t>Se requiere garantizar de forma integrada las disponibilidad de los servicios tecnológicos a través de la contratación de helpdesk, conectividad y nube para la Rama Judicial a Nivel Nacional</t>
  </si>
  <si>
    <t>Se requiere contratar asesorías, consultorías y servicios profesionales para apoyar el proceso de actualización, implementación y monitoreo del Plan Estratégico de Transformación Digital</t>
  </si>
  <si>
    <t>Se requiere garantizar de forma integrada los servicios tecnológicos de helpdesk,
conectividad y nube para la Rama Judicial a Nivel Nacional</t>
  </si>
  <si>
    <t>Se requiere adquirir Adquirir Equipos de Red (WiFi,LAN y Controladoras), y demás  Hardware requerido</t>
  </si>
  <si>
    <t xml:space="preserve">Soluciones de Inteligencia Judicial  diseñadas e implementadas  </t>
  </si>
  <si>
    <t xml:space="preserve">Ejercicios de Innovación Digital desarrollados </t>
  </si>
  <si>
    <t>Licenciamiento de las soluciones tecnológicas actualizado</t>
  </si>
  <si>
    <t>Porcentaje</t>
  </si>
  <si>
    <t xml:space="preserve">Disponibilidad de los servicios tecnológicos </t>
  </si>
  <si>
    <t>Reporte</t>
  </si>
  <si>
    <t>Informe trimestral de ejecución presupuestal (Compromisos SIIF)</t>
  </si>
  <si>
    <t xml:space="preserve">Casos atendidos a través de mesa de ayuda  </t>
  </si>
  <si>
    <t>Infraestructura de Hardware adquirida</t>
  </si>
  <si>
    <t>2.1.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</si>
  <si>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t xml:space="preserve">Comprende las acciones encaminadas a fortalecer los servicios digitales permitiendo ampliar el acceso a la Justicia, por medio de la Implementación y despliegue del Sistema Integrado de Gestión Judicial (SIUGJ)
 Por lo anterior, se hace necesario realizar la adaptación y ampliación de la cobertura de la jurisdicción laboral. </t>
  </si>
  <si>
    <t xml:space="preserve">Despachos con  Sistema Integrado Único de Gestión Judicial diseñado e implementado en la especialidad laboral a nivel nacional  </t>
  </si>
  <si>
    <t xml:space="preserve">número de despachos con  Sistema Integrado Único de Gestión Judicial diseñado e implementado en la especialidad laboral a nivel nacional  </t>
  </si>
  <si>
    <t>Estrategia de despliegue de las siguientes fases del SIUGJ diseñada</t>
  </si>
  <si>
    <t>Servicios de apoyo a la gestión judicial desarrollados en el marco del acuerdo de adopción del SIUGJ</t>
  </si>
  <si>
    <t>Sistema de gestión documental electrónica-Alfresco adaptado y puesto en funcionamiento</t>
  </si>
  <si>
    <t xml:space="preserve">Servicio de gestión de contenidos de fuentes abiertas de derecho implementado </t>
  </si>
  <si>
    <t>Informe</t>
  </si>
  <si>
    <t>5.1. Implementar un nuevo modelo integrado para la planeación estratégica, el seguimiento y la medición del desempeño institucional.</t>
  </si>
  <si>
    <t>Mejorar la capacidad institucional en la gestión judicial</t>
  </si>
  <si>
    <t>Gestión Institucional Digital</t>
  </si>
  <si>
    <t>Se requiere fortalecer las capacidades institucionales digitales y adaptar el modelo operativo y de servicio, mediante el diseño y adopción del Modelo Integrado para la Planeación Estratégica, el seguimiento y la medición del desempeño institucional, la implementación del ecosistema de gestión institucional digital que permita transformar, optimizar e integrar los servicios administrativos de la Rama Judicial, incluyendo los componentes financiero, administrativo, talento humano, entre otros y el desarrollo de la gestión académica digital.</t>
  </si>
  <si>
    <t xml:space="preserve">Incremento de casos solucionados a través de mesa de ayuda  </t>
  </si>
  <si>
    <t xml:space="preserve">Herramienta de seguimiento al desempeño institucional implementada </t>
  </si>
  <si>
    <t>Se requiere contratar la Auditoria financiera del programa, consultorías y servicios profesionales.</t>
  </si>
  <si>
    <t>2701048
2701042-021</t>
  </si>
  <si>
    <t xml:space="preserve">Servicio de apoyo en la gestión Judicial
Fortalecimiento institucional del Sistema de Justicia
SJ-Servicio de procesamiento de información jurisprudencial, normativa y
doctrinaria
</t>
  </si>
  <si>
    <t xml:space="preserve">Soluciones  tecnológicas priorizadas implementadas </t>
  </si>
  <si>
    <t>Brindar Soporte, mantenimiento y actualizaciones de los aplicativos de la  Rama Judicial</t>
  </si>
  <si>
    <t>Adquirir una solución de almacenamiento de datos  con el fin de atender las audiencias que se realizan virtual y presencialmente en todos los despachos judiciales del país que brindan este servicio</t>
  </si>
  <si>
    <t xml:space="preserve">Aplicativos cubiertos con servicio de mantenimiento </t>
  </si>
  <si>
    <t>Solución definitiva de almacenamiento de datos para las audiencias adquirida e implementada</t>
  </si>
  <si>
    <t>Estrategia de gobierno y gestión de datos definida</t>
  </si>
  <si>
    <t>1. Ampliar el acceso a la justicia a través de la consolidación del uso de los servicios digitales que conforman el sistema único integrado de gestión judicial en todos los despachos judiciales y dependencias de apoyo y, específicamente, incluyendo el despliegue e implementación del Expediente Judicial Electrónico en todas las jurisdicciones y especialidades</t>
  </si>
  <si>
    <t xml:space="preserve">5. Consolidar la infraestructura y los recursos necesarios para la implementación exitosa de la transformación digital, incluyendo la disposición de internet de calidad en el 100% de las sedes en la Rama Judicial y modernizar los servicios tecnológicos de soporte. 
</t>
  </si>
  <si>
    <t>Facilitar el acceso al ciudadano a los servicios judiciales</t>
  </si>
  <si>
    <t>Seguridad y resiliencia digital</t>
  </si>
  <si>
    <t>Se requiere garantizar la integridad, la confidencialidad y la disponibilidad de los datos de los procesos judiciales y de los trámites administrativos propios de la gestión a través de la Consolidación la estrategia de seguridad de la información, continuidad del negocio y ciberseguridad que cubra todos los procesos de la cadena de valor de la Rama Judicial a nivel nacional”, permitiendo tener continuidad del servicio</t>
  </si>
  <si>
    <t>Optimizar los mecanismos de control en la gestión judicial</t>
  </si>
  <si>
    <t xml:space="preserve">Avance en la implementación de la estrategia de gobierno y gestión de datos, en dos procesos de gestión judicial priorizados </t>
  </si>
  <si>
    <t xml:space="preserve">Documento de manual y política de protección de datos personales actualizado  </t>
  </si>
  <si>
    <t xml:space="preserve">Número </t>
  </si>
  <si>
    <t xml:space="preserve">Soluciones de seguridad de la información implementadas a nivel nacional </t>
  </si>
  <si>
    <t>Se requiere Estructurar, diseñar y ejecutar la planeación de las capacidades de infraestructura tecnológica, así como realizar la conceptualización, diseño y acompañamiento en el proceso de implementación del modelo de integración de servicios tecnológicos para la Rama Judicial en el marco del Plan Estratégico de Transformación Digital. </t>
  </si>
  <si>
    <t>Documento de dimensionamiento y capacity planning de la operación judicial definido</t>
  </si>
  <si>
    <t>Sistema de gestión de Seguridad de la Información  IO I/E 27001:2022 actualizado</t>
  </si>
  <si>
    <t>3.4. Aumentar la confianza, la cercanía y acceso a los servicios de la Rama Judicial a través, entre otros, de una comunicación clara y asertiva con la ciudadanía.</t>
  </si>
  <si>
    <t>2701048-021
2701048-023</t>
  </si>
  <si>
    <t>FORTALECIMIENTO DEL ENTORNO Y LA CULTURA DIGITAL</t>
  </si>
  <si>
    <t>202300000000009</t>
  </si>
  <si>
    <t>TRANSFORMACION DIGITAL DE LA RAMA JUDICIAL NACIONAL</t>
  </si>
  <si>
    <t>Incrementar la eficiencia en la gestión judicial</t>
  </si>
  <si>
    <t>Servicios digitales para el ciudadano y grupos de valor</t>
  </si>
  <si>
    <t>Se hace necesario definir un modelo integral de identidad digital para la Rama Judicial, que incluya todos los procesos de su ciclo de vida, basado en estándares internacionales, alineado con el modelo de seguridad de la Rama Judicial y que aplique a los procesos misionales y no misionales de la Entidad</t>
  </si>
  <si>
    <t>Servicios de identidad digital diseñados</t>
  </si>
  <si>
    <t>2.3. Fortalecer las capacidades institucionales, adecuar el modelo operativo y de servicio, bajo un enfoque de Arquitectura Empresarial y de fortalecimiento del acceso a la justicia.</t>
  </si>
  <si>
    <t>Se requiere  contratar el modelo de integración de servicios tecnológicos, con el fin de garantizar de forma integrada los servicios tecnológicos de helpdesk, conectividad y nube para la Rama Judicial a Nivel Nacional</t>
  </si>
  <si>
    <t xml:space="preserve">Modelo de integración de servicios tecnológicos definido </t>
  </si>
  <si>
    <t>Modelo</t>
  </si>
  <si>
    <t>Se pretende que la Tarjeta Profesional de Abogado, esté acorde con las últimas tecnologías, disponibles en el mercado, de manera que, permita asegurar una mayor confiablidad en la autenticidad de la misma, e incluir y validar información adicional a la que actualmente se puede visualizar en el documento físico, para la identificación de los profesionales del Derecho, lo cual podrá ser aplicada a los demás documentos de identificación que se expiden en la Unidad.</t>
  </si>
  <si>
    <t xml:space="preserve">Avance en la implementación de la solución digital para los servicios de tarjeta digital de abogados. </t>
  </si>
  <si>
    <t>Cada iteración en la arquitectura empresarial tiene como objetivo mejorar la alineación entre la estrategia de la entidad y su operación diaria, asegurando que la tecnología, los procesos y los recursos estén diseñados y gestionados de manera coherente y efectiva.</t>
  </si>
  <si>
    <t>Se requiere  contratar el modelo  de integración de servicios tecnológicos, con el fin de garantizar de forma integrada los servicios tecnológicos de helpdesk, conectividad y nube para la Rama Judicial a Nivel Nacional</t>
  </si>
  <si>
    <t xml:space="preserve">Arquitectura de referencia de dos dominios o capacidades definidas </t>
  </si>
  <si>
    <t>Estrategia de apropiación digital formulada e implementada</t>
  </si>
  <si>
    <t xml:space="preserve">6. Integrar y optimizar los servicios administrativos de la Rama Judicial bajo un enfoque de transformación digital e innovación incluyendo los componentes financiero, administrativo, talento humano, entre otros.
</t>
  </si>
  <si>
    <t>Comprende acciones que faciliten el acceso y uso de servicios digitales que beneficien tanto a la ciudadanía en general como a los grupos de valor, mediante la implementación de la estrategia y el modelo de servicio ciudadano y grupos de valor, la implementación de servicios digitales que faciliten el acceso a la justicia ofreciendo una experiencia digital integral y diferenciada, y el desarrollo e implementación de las capacidades digitales transversales que se integran a los servicios digitales ofrecidos a los ciudadanos y grupos de valor.</t>
  </si>
  <si>
    <t xml:space="preserve">Ventanilla judicial en operación con servicios digitales priorizados </t>
  </si>
  <si>
    <t>Implementar una solución de cableado estructurado en sedes judiciales propiedad de la Rama Judicial que no hayan sido intervenidas anteriormente en otros proyectos y que cuenten con diseños proyectados acordes a las necesidades reales de cada sede.</t>
  </si>
  <si>
    <t>Sedes con infraestructura de cableado estructurado implementada (Redes LAN)</t>
  </si>
  <si>
    <r>
      <t>4.</t>
    </r>
    <r>
      <rPr>
        <b/>
        <sz val="7"/>
        <color theme="1"/>
        <rFont val="Azo sans"/>
      </rPr>
      <t xml:space="preserve">      </t>
    </r>
    <r>
      <rPr>
        <sz val="11"/>
        <color theme="1"/>
        <rFont val="Azo Sans"/>
      </rPr>
      <t xml:space="preserve">Avanzar en la disposición de una </t>
    </r>
    <r>
      <rPr>
        <b/>
        <sz val="11"/>
        <color theme="1"/>
        <rFont val="Azo sans"/>
      </rPr>
      <t xml:space="preserve">infraestructura óptima </t>
    </r>
    <r>
      <rPr>
        <sz val="11"/>
        <color theme="1"/>
        <rFont val="Azo Sans"/>
      </rPr>
      <t xml:space="preserve">para el acceso a la justicia en la Rama Judicial de modo que se fortalezca la presencia territorial, teniendo en cuenta las posibilidades que ofrece la transformación digital y considerando tanto las necesidades de los usuarios como las de los servidores judiciales. </t>
    </r>
  </si>
  <si>
    <t>Incrementar la disponibilidad de espacios físicos aptos para la prestación de los servicios de justicia en las regiones del país y en el nivel central.</t>
  </si>
  <si>
    <t>La adquisición de inmuebles, su adecuación y dotación, busca la modernización y puesta en operación de instalaciones propias, en procura de la integridad y seguridad de los usuarios, funcionarios y servidores de la Rama Judicial.</t>
  </si>
  <si>
    <t xml:space="preserve">A través de la generación de estudios técnicos, diseños y la obtención de licencias de construcción, se busca brindar el soprte técnico y viabilidad del proceso constructivo del proyecto a desarrollar. </t>
  </si>
  <si>
    <t>Inmueble Adquirido</t>
  </si>
  <si>
    <t>Estudios de títulos y avalúos realizados</t>
  </si>
  <si>
    <t>Plan Parcial Monteria</t>
  </si>
  <si>
    <t>Anteproyecto arquitectónico seleccionado para la sede judicial de Bucaramanga</t>
  </si>
  <si>
    <t>Anteproyecto arquitectónico seleccionado para la sede judicial de Barranquilla</t>
  </si>
  <si>
    <t>Diseños y estudios técnicos de la Sede Judicial de Magangué (Bolívar) elaborados</t>
  </si>
  <si>
    <t>Licencia de construcción sede judicial de Magangué (Bolívar) en tramite</t>
  </si>
  <si>
    <t>Diseñar,  estructurar,  imprimir,  aplicar, custodiar  y  entregar  resultados  de las pruebas    de    conocimientos,    competencias,    aptitudes    y/o    habilidades    y psicotécnicas, para los cargos de empleados de carrera de los consejos superior y seccionales de la judicatura, direcciones ejecutiva y seccionales de administración judicial.</t>
  </si>
  <si>
    <t>Diseñar, estructurar, imprimir, aplicar, custodiar y entregar resultados de las pruebas de conocimientos, competencias, aptitudes y/o habilidades y psicotécnicas, para los cargos de funcionarios y empleados de San Andrés, Providencia y Santa Catalina.</t>
  </si>
  <si>
    <t>Conformar registros de elegibles para la provisión de cargos de de funcionarios y empleados de San Andrés, Providencia y Santa Catalina en propiedad por el sistema méritos de carrera judicial.</t>
  </si>
  <si>
    <t xml:space="preserve">Diseñar, estructurar, imprimir, aplicar, custodiar y entregar resultados de las pruebas de conocimientos, competencias, aptitudes y/o habilidades y psicotécnicas, para los cargos de funcionarios y empleados de la Jurisdicción Rural y Agraria </t>
  </si>
  <si>
    <t>Conformar registros de elegibles para la provisión de cargos de funcionarios y empleados de la Jurisdicción Rural y Agraria en propiedad por el sistema méritos de carrera judicial.</t>
  </si>
  <si>
    <t>Diseñar, estructurar, imprimir, aplicar, custodiar y entregar resultados de las pruebas de conocimientos, competencias, aptitudes y/o habilidades y psicotécnicas, para los cargos de empleados de comisiones seccionales de disciplina judicial.</t>
  </si>
  <si>
    <t>Conformar registros de elegibles para la provisión de cargos de empleados de comisiones seccionales de disciplina judicial en propiedad por el sistema méritos de carrera judicial.</t>
  </si>
  <si>
    <t>Conformar registros de elegibles para la provisión de cargos de de funcionarios y empleados de San Andrés, Providencia y Santa Catalina</t>
  </si>
  <si>
    <t>Conformar registros de elegibles para la provisión de cargos de funcionarios y empleados de la Jurisdicción Rural y Agraria</t>
  </si>
  <si>
    <t>Conformar registros de elegibles para la provisión de cargos de empleados de comisiones seccionales de disciplina judicial.</t>
  </si>
  <si>
    <t>Optimizar las metodologías de evaluación para la calificación de los cargos de funcionarios y empleados de carrera de la Rama Judicial.</t>
  </si>
  <si>
    <t>Obtener una propuesta de optimización de la metodología de evaluación de desempeño para cargos de funcionarios y empleados</t>
  </si>
  <si>
    <t>Realizar estudio para la revisión y ajustes a la nomenclatura, perfiles, requisitos y funciones para los cargos de las altas cortes, tribunales, consejos seccionales de la judicatura, comisiones seccionales de disciplina judicial, juzgados, centros y oficinas de servicios, dirección ejecutiva y direcciones seccionales de administración judicial.</t>
  </si>
  <si>
    <t>Obtener una propuesta de ajustes de nomenclatura, perfiles, requisito y funciones para cargos de funcionarios y empleados dela Rama Judicial.</t>
  </si>
  <si>
    <t>Documento metodológico</t>
  </si>
  <si>
    <t>Documento metodológico realizado</t>
  </si>
  <si>
    <t>Nace de la necesidad de contar con recursos de la nación para el suministro de vehículos y elementos destinados al fortalecimiento de la infraestructura de seguridad de la Rama Judicial para servidores con nivel de riesgo de seguridad integral</t>
  </si>
  <si>
    <t>Esquemas de proteccion, con destino a exfuncionarios  judiciales (Exmagistrados) clasificados  con nivel de riesgo</t>
  </si>
  <si>
    <t>Instalar 8 CCTV, 5 Maquinas de RX, 16 Arcos detectores de metal y 20 Pasillos mecanizados en  44 sedes judiciales del pais.</t>
  </si>
  <si>
    <t>Avanzar en la disposición de una infraestructura óptima
para el acceso a la justicia en la Rama Judicial de modo que se
fortalezca la presencia territorial, teniendo en cuenta las
posibilidades que ofrece la transformación digital y las
necesidades que se derivan de ella, y considerando tanto las
necesidades de los usuarios como las de los servidores
judiciales.</t>
  </si>
  <si>
    <t xml:space="preserve">En cumplimiento de la norma aplicable para la creación de salas de lactancia en las sedes judiciales existentes se vienen realizando la busqueda de espacios para contratar la dotación y dar cumplimiento. </t>
  </si>
  <si>
    <t xml:space="preserve">La mayoría de  sedes juduciales propias cuentan con una más de 40 años de  construido, razón por la cual se requiere de intervenciones para actualizar redes y espacios. De igual manera se requeire de modificaicones espacioales de acuerdo con las condiciones actualizadas de algunas sedes judiciales. </t>
  </si>
  <si>
    <t xml:space="preserve">Las sedes judiciales de la Rama Judicial presentan deficiencias importantes en el componente de equipos de seguridad, por lo que previo a un estudio de seguridad adelantado por la OSEG para prioizar sedes a intervenir mediante la instalación de circuitos cerrados de televiwsión, controles de acceso, detectores de metales y equipos de rayos x. </t>
  </si>
  <si>
    <t>Salsa de lactancia y comedores comunitarios</t>
  </si>
  <si>
    <t>Salas de lactancia y comedores comunitarios</t>
  </si>
  <si>
    <t xml:space="preserve">Sedes con intervención con recursos de este proyecto enfocadas en el mejoramiento de la infraestructura física. </t>
  </si>
  <si>
    <t>sedes</t>
  </si>
  <si>
    <t>Equipos instalados</t>
  </si>
  <si>
    <t>Asegurar  el cumplimiento de los objetivos institucionales, la normatividad aplicable,  la mejora del SIGCMA y la satisfacción de los usuarios, revisando de  forma continua y sistemática la planificación de la gestión y fortaleciendo la administración de riesgos y sus controles</t>
  </si>
  <si>
    <t>Incrementar la disponibilidad de espacios físicos aptos para la prestación de los servicios
de justicia en las Sedes Judiciales de Aguachica, Since, Puerto Carreño, Mosquera y Pizarro.</t>
  </si>
  <si>
    <t>Sedes Judiciales Construidas y Dotadas</t>
  </si>
  <si>
    <t xml:space="preserve">Sede Judicial construida </t>
  </si>
  <si>
    <t>3.6 Construcción y dotación de sedes judiciales a nivel nacional</t>
  </si>
  <si>
    <t xml:space="preserve">Con la ejecución de este proyecto se espera la construccion y dotacion de espacios Adecuados como 
parte del Plan de modernización de la infraestructura física de la Rama Judicial, ofreciendo calidad laboral para los funcionarios y empleados, garantizar un correcto 
acceso a la justicia y la debida prestación del servicio a la población en general sedes judiciales de los municipios de Palmira, Monterrey, Cimitarra, Fonseca y Lerida.  </t>
  </si>
  <si>
    <t xml:space="preserve">Estrategias para la superación de barreras de acceso a la justicia en la Rama Judicial, incorporando la perspectiva de género, los enfoques diferenciales y la ruralidad. </t>
  </si>
  <si>
    <t>Estrategias sobre la apropiación e incorporación del enfoque de justicia restaurativa y terapéutica en el Sistema Penal Acusatorio, Sistema de Responsabilidad Penal para Adolescentes y aplicación de enfoques diferenciales y perspectiva de género en la Rama Judicial</t>
  </si>
  <si>
    <t>Diseño e implementación de una solución tecnológica para el seguimiento y monitoreo de los procesos penales de violencia de género y la transferencia de información al Sistema Integrado de Información de Violencias basadas en Género -SIVIGE.</t>
  </si>
  <si>
    <t>Caracterización e impacto de las medidas de protección impuestas por los jueces de la República en favor de las mujeres víctimas de violencias basadas en género en las ciudades de Bogotá, Cali, Medellín, Ibagué, Bucaramanga, Barranquilla, Cartagena, Valledupar, Villavicencio y Santa Marta</t>
  </si>
  <si>
    <t>Estudio Escala Salarial</t>
  </si>
  <si>
    <t>Adelantar la consultoría para el diseño del observatorio de justicia penal de la
Rama Judicial que fortalezca las capacidades de procesamiento, sistematización,
análisis, monitoreo y divulgación periódica de información sobre el acceso a la
justicia, la gestión judicial de la especialidad penal en todo el territorio nacional
frente a los delitos de alto impacto social y aquellos tipos penales de especial
interés para el Consejo Superior de la Judicatura en el marco de las políticas
nacionales e internacionales en donde participe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</si>
</sst>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3" formatCode="_-* #,##0.00_-;\-* #,##0.00_-;_-* &quot;-&quot;??_-;_-@_-"/>
    <numFmt numFmtId="164" formatCode="#,##0_ ;\-#,##0\ "/>
  </numFmts>
  <fonts count="36">
    <font>
      <sz val="11"/>
      <color theme="1"/>
      <name val="Calibri"/>
      <family val="2"/>
      <scheme val="minor"/>
    </font>
    <font>
      <b/>
      <i/>
      <sz val="16"/>
      <color theme="1"/>
      <name val="Calibri"/>
      <family val="2"/>
      <scheme val="minor"/>
    </font>
    <font>
      <sz val="9"/>
      <color theme="1"/>
      <name val="Calibri"/>
      <family val="2"/>
      <scheme val="minor"/>
    </font>
    <font>
      <sz val="10"/>
      <color theme="1"/>
      <name val="Calibri"/>
      <family val="2"/>
      <scheme val="minor"/>
    </font>
    <font>
      <b/>
      <i/>
      <sz val="12"/>
      <color theme="1"/>
      <name val="Calibri"/>
      <family val="2"/>
      <scheme val="minor"/>
    </font>
    <font>
      <b/>
      <sz val="8"/>
      <color theme="2"/>
      <name val="Arial"/>
      <family val="2"/>
    </font>
    <font>
      <b/>
      <sz val="8"/>
      <name val="Arial"/>
      <family val="2"/>
    </font>
    <font>
      <sz val="8"/>
      <name val="Arial"/>
      <family val="2"/>
    </font>
    <font>
      <sz val="9"/>
      <color theme="1"/>
      <name val="Arial"/>
      <family val="2"/>
    </font>
    <font>
      <b/>
      <sz val="9"/>
      <color theme="1"/>
      <name val="Arial"/>
      <family val="2"/>
    </font>
    <font>
      <sz val="11"/>
      <color theme="1"/>
      <name val="Calibri"/>
      <family val="2"/>
      <scheme val="minor"/>
    </font>
    <font>
      <b/>
      <i/>
      <sz val="16"/>
      <color theme="1"/>
      <name val="Azo Sans"/>
    </font>
    <font>
      <sz val="9"/>
      <color theme="1"/>
      <name val="Azo Sans"/>
    </font>
    <font>
      <sz val="10"/>
      <color theme="1"/>
      <name val="Azo Sans"/>
    </font>
    <font>
      <sz val="11"/>
      <color theme="1"/>
      <name val="Azo Sans"/>
    </font>
    <font>
      <sz val="12"/>
      <color theme="1"/>
      <name val="Azo Sans"/>
    </font>
    <font>
      <sz val="11"/>
      <color theme="1"/>
      <name val="Azo Sans Medium"/>
    </font>
    <font>
      <sz val="12"/>
      <color rgb="FF002A41"/>
      <name val="Azo Sans Medium"/>
    </font>
    <font>
      <sz val="12"/>
      <color theme="1"/>
      <name val="Azo Sans Light"/>
    </font>
    <font>
      <sz val="8"/>
      <name val="Calibri"/>
      <family val="2"/>
      <scheme val="minor"/>
    </font>
    <font>
      <b/>
      <sz val="12"/>
      <color theme="0"/>
      <name val="Azo Sans"/>
    </font>
    <font>
      <b/>
      <sz val="12"/>
      <color indexed="8"/>
      <name val="Azo Sans"/>
    </font>
    <font>
      <sz val="11"/>
      <color rgb="FF002A41"/>
      <name val="Azo Sans Medium"/>
    </font>
    <font>
      <b/>
      <sz val="12"/>
      <color rgb="FF004D6D"/>
      <name val="Azo Sans"/>
    </font>
    <font>
      <sz val="11"/>
      <color theme="0"/>
      <name val="Azo Sans"/>
    </font>
    <font>
      <sz val="11"/>
      <color rgb="FF000000"/>
      <name val="Calibri"/>
      <family val="2"/>
    </font>
    <font>
      <sz val="12"/>
      <name val="Azo Sans"/>
    </font>
    <font>
      <sz val="12"/>
      <color theme="1"/>
      <name val="Times New Roman"/>
      <family val="1"/>
    </font>
    <font>
      <b/>
      <sz val="12"/>
      <color theme="1"/>
      <name val="Azo Sans"/>
    </font>
    <font>
      <sz val="12"/>
      <color theme="1"/>
      <name val="Arial"/>
      <family val="2"/>
    </font>
    <font>
      <b/>
      <sz val="11"/>
      <color theme="1"/>
      <name val="Azo sans"/>
    </font>
    <font>
      <b/>
      <sz val="11"/>
      <color theme="1"/>
      <name val="Times New Roman"/>
      <family val="1"/>
    </font>
    <font>
      <b/>
      <sz val="7"/>
      <color theme="1"/>
      <name val="Times New Roman"/>
      <family val="1"/>
    </font>
    <font>
      <sz val="11"/>
      <color theme="1"/>
      <name val="Times New Roman"/>
      <family val="1"/>
    </font>
    <font>
      <sz val="12"/>
      <color rgb="FF000000"/>
      <name val="Arial"/>
      <family val="2"/>
    </font>
    <font>
      <b/>
      <sz val="7"/>
      <color theme="1"/>
      <name val="Azo sans"/>
    </font>
  </fonts>
  <fills count="12">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E1F4FD"/>
        <bgColor indexed="64"/>
      </patternFill>
    </fill>
    <fill>
      <patternFill patternType="solid">
        <fgColor rgb="FF009FDA"/>
        <bgColor indexed="64"/>
      </patternFill>
    </fill>
    <fill>
      <patternFill patternType="solid">
        <fgColor rgb="FF0084B6"/>
        <bgColor indexed="64"/>
      </patternFill>
    </fill>
    <fill>
      <patternFill patternType="solid">
        <fgColor rgb="FF8ED8F8"/>
        <bgColor indexed="64"/>
      </patternFill>
    </fill>
  </fills>
  <borders count="16">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rgb="FF00AEEF"/>
      </left>
      <right style="dashed">
        <color rgb="FF00AEEF"/>
      </right>
      <top style="dashed">
        <color rgb="FF00AEEF"/>
      </top>
      <bottom style="dashed">
        <color rgb="FF00AEEF"/>
      </bottom>
      <diagonal/>
    </border>
    <border>
      <left style="dashed">
        <color rgb="FF8ED8F8"/>
      </left>
      <right style="dashed">
        <color rgb="FF8ED8F8"/>
      </right>
      <top style="dashed">
        <color rgb="FF8ED8F8"/>
      </top>
      <bottom style="dashed">
        <color rgb="FF8ED8F8"/>
      </bottom>
      <diagonal/>
    </border>
    <border>
      <left style="dashed">
        <color rgb="FF00AEEF"/>
      </left>
      <right style="dashed">
        <color rgb="FF00AEEF"/>
      </right>
      <top style="dashed">
        <color rgb="FF00AEEF"/>
      </top>
      <bottom/>
      <diagonal/>
    </border>
    <border>
      <left/>
      <right/>
      <top/>
      <bottom style="dashed">
        <color rgb="FF00AEEF"/>
      </bottom>
      <diagonal/>
    </border>
    <border>
      <left style="dashed">
        <color rgb="FF8ED8F8"/>
      </left>
      <right style="dashed">
        <color rgb="FF8ED8F8"/>
      </right>
      <top style="dashed">
        <color rgb="FF8ED8F8"/>
      </top>
      <bottom/>
      <diagonal/>
    </border>
    <border>
      <left style="dashed">
        <color rgb="FF8ED8F8"/>
      </left>
      <right style="dashed">
        <color rgb="FF8ED8F8"/>
      </right>
      <top/>
      <bottom/>
      <diagonal/>
    </border>
    <border>
      <left style="dashed">
        <color rgb="FF8ED8F8"/>
      </left>
      <right style="dashed">
        <color rgb="FF8ED8F8"/>
      </right>
      <top/>
      <bottom style="dashed">
        <color rgb="FF8ED8F8"/>
      </bottom>
      <diagonal/>
    </border>
    <border>
      <left/>
      <right style="dashed">
        <color rgb="FF8ED8F8"/>
      </right>
      <top/>
      <bottom/>
      <diagonal/>
    </border>
  </borders>
  <cellStyleXfs count="3">
    <xf numFmtId="0" fontId="0" fillId="0" borderId="0"/>
    <xf numFmtId="42" fontId="10" fillId="0" borderId="0" applyFont="0" applyFill="0" applyBorder="0" applyAlignment="0" applyProtection="0"/>
    <xf numFmtId="43" fontId="10" fillId="0" borderId="0" applyFont="0" applyFill="0" applyBorder="0" applyAlignment="0" applyProtection="0"/>
  </cellStyleXfs>
  <cellXfs count="125">
    <xf numFmtId="0" fontId="0" fillId="0" borderId="0" xfId="0"/>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7" fillId="6" borderId="0" xfId="0" applyFont="1" applyFill="1" applyAlignment="1">
      <alignment horizontal="left" vertical="center" wrapText="1"/>
    </xf>
    <xf numFmtId="0" fontId="7" fillId="6" borderId="0" xfId="0" applyFont="1" applyFill="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8" fillId="0" borderId="5" xfId="0" applyFont="1" applyBorder="1" applyAlignment="1">
      <alignment vertical="center" wrapText="1"/>
    </xf>
    <xf numFmtId="0" fontId="2" fillId="0" borderId="2" xfId="0" applyFont="1" applyBorder="1" applyAlignment="1">
      <alignment vertical="center"/>
    </xf>
    <xf numFmtId="0" fontId="0" fillId="0" borderId="0" xfId="0" applyAlignment="1">
      <alignmen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2" xfId="0" applyFont="1" applyBorder="1" applyAlignment="1">
      <alignment horizontal="left" vertical="center" wrapText="1"/>
    </xf>
    <xf numFmtId="0" fontId="2" fillId="0" borderId="2" xfId="0" applyFont="1" applyBorder="1"/>
    <xf numFmtId="0" fontId="8" fillId="0" borderId="2" xfId="0" applyFont="1" applyBorder="1"/>
    <xf numFmtId="0" fontId="0" fillId="0" borderId="0" xfId="0" applyAlignment="1">
      <alignment horizontal="center" vertical="center" wrapText="1"/>
    </xf>
    <xf numFmtId="0" fontId="2" fillId="0" borderId="0" xfId="0" applyFont="1"/>
    <xf numFmtId="0" fontId="1" fillId="0" borderId="0" xfId="0" applyFont="1" applyAlignment="1">
      <alignment horizontal="center" vertical="center" wrapText="1"/>
    </xf>
    <xf numFmtId="0" fontId="6" fillId="7" borderId="2" xfId="0" applyFont="1" applyFill="1" applyBorder="1" applyAlignment="1">
      <alignment horizontal="center" vertical="center" wrapText="1"/>
    </xf>
    <xf numFmtId="0" fontId="11" fillId="0" borderId="0" xfId="0" applyFont="1" applyAlignment="1" applyProtection="1">
      <alignment wrapText="1"/>
      <protection locked="0"/>
    </xf>
    <xf numFmtId="0" fontId="12" fillId="0" borderId="0" xfId="0" applyFont="1" applyAlignment="1" applyProtection="1">
      <alignment wrapText="1"/>
      <protection locked="0"/>
    </xf>
    <xf numFmtId="0" fontId="13" fillId="0" borderId="0" xfId="0" applyFont="1" applyAlignment="1" applyProtection="1">
      <alignment wrapText="1"/>
      <protection locked="0"/>
    </xf>
    <xf numFmtId="0" fontId="14" fillId="0" borderId="0" xfId="0" applyFont="1" applyProtection="1">
      <protection locked="0"/>
    </xf>
    <xf numFmtId="0" fontId="16" fillId="0" borderId="0" xfId="0" applyFont="1" applyProtection="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0" xfId="0" applyFont="1" applyProtection="1">
      <protection locked="0"/>
    </xf>
    <xf numFmtId="0" fontId="15" fillId="0" borderId="9" xfId="0" applyFont="1" applyBorder="1" applyAlignment="1" applyProtection="1">
      <alignment horizontal="center" vertical="center" wrapText="1"/>
      <protection locked="0"/>
    </xf>
    <xf numFmtId="0" fontId="17" fillId="8" borderId="10" xfId="0" applyFont="1" applyFill="1" applyBorder="1" applyAlignment="1">
      <alignment horizontal="center" vertical="center" wrapText="1"/>
    </xf>
    <xf numFmtId="0" fontId="18" fillId="0" borderId="12" xfId="0" applyFont="1" applyBorder="1" applyAlignment="1">
      <alignment vertical="top" wrapText="1"/>
    </xf>
    <xf numFmtId="0" fontId="18" fillId="0" borderId="13" xfId="0" applyFont="1" applyBorder="1" applyAlignment="1">
      <alignment vertical="top" wrapText="1"/>
    </xf>
    <xf numFmtId="0" fontId="18" fillId="0" borderId="14" xfId="0" applyFont="1" applyBorder="1" applyAlignment="1">
      <alignment vertical="top" wrapText="1"/>
    </xf>
    <xf numFmtId="0" fontId="18" fillId="0" borderId="12" xfId="0" applyFont="1" applyBorder="1" applyAlignment="1">
      <alignment vertical="center" wrapText="1"/>
    </xf>
    <xf numFmtId="0" fontId="24" fillId="0" borderId="0" xfId="0" applyFont="1" applyProtection="1">
      <protection locked="0"/>
    </xf>
    <xf numFmtId="42" fontId="15" fillId="0" borderId="9" xfId="1" applyFont="1" applyBorder="1" applyAlignment="1" applyProtection="1">
      <alignment horizontal="center" vertical="center" wrapText="1"/>
      <protection locked="0"/>
    </xf>
    <xf numFmtId="0" fontId="14" fillId="0" borderId="9" xfId="0" applyFont="1" applyBorder="1" applyAlignment="1" applyProtection="1">
      <alignment wrapText="1"/>
      <protection locked="0"/>
    </xf>
    <xf numFmtId="3" fontId="15" fillId="0" borderId="9" xfId="0" applyNumberFormat="1" applyFont="1" applyBorder="1" applyAlignment="1" applyProtection="1">
      <alignment horizontal="center" vertical="center" wrapText="1"/>
      <protection locked="0"/>
    </xf>
    <xf numFmtId="1" fontId="15" fillId="0" borderId="9" xfId="0" applyNumberFormat="1" applyFont="1" applyBorder="1" applyAlignment="1" applyProtection="1">
      <alignment horizontal="center" vertical="center" wrapText="1"/>
      <protection locked="0"/>
    </xf>
    <xf numFmtId="0" fontId="18" fillId="0" borderId="0" xfId="0" applyFont="1" applyAlignment="1">
      <alignment vertical="center" wrapText="1"/>
    </xf>
    <xf numFmtId="0" fontId="15" fillId="6" borderId="9" xfId="0" applyFont="1" applyFill="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3" fontId="28" fillId="0" borderId="9" xfId="0" applyNumberFormat="1" applyFont="1" applyBorder="1" applyAlignment="1" applyProtection="1">
      <alignment horizontal="center" vertical="center" wrapText="1"/>
      <protection locked="0"/>
    </xf>
    <xf numFmtId="0" fontId="15" fillId="6" borderId="9" xfId="0" applyFont="1" applyFill="1" applyBorder="1" applyAlignment="1" applyProtection="1">
      <alignment horizontal="center" vertical="center"/>
      <protection locked="0"/>
    </xf>
    <xf numFmtId="0" fontId="26" fillId="6" borderId="9"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left" vertical="top" wrapText="1"/>
      <protection locked="0"/>
    </xf>
    <xf numFmtId="0" fontId="14" fillId="6" borderId="9" xfId="0" applyFont="1" applyFill="1" applyBorder="1" applyAlignment="1" applyProtection="1">
      <alignment horizontal="center" vertical="center" wrapText="1"/>
      <protection locked="0"/>
    </xf>
    <xf numFmtId="49" fontId="15" fillId="6" borderId="9" xfId="0" applyNumberFormat="1" applyFont="1" applyFill="1" applyBorder="1" applyAlignment="1" applyProtection="1">
      <alignment horizontal="center" vertical="center" wrapText="1"/>
      <protection locked="0"/>
    </xf>
    <xf numFmtId="3" fontId="15" fillId="6" borderId="9" xfId="0" applyNumberFormat="1" applyFont="1" applyFill="1" applyBorder="1" applyAlignment="1" applyProtection="1">
      <alignment horizontal="center" vertical="center" wrapText="1"/>
      <protection locked="0"/>
    </xf>
    <xf numFmtId="3" fontId="15" fillId="6" borderId="9" xfId="1" applyNumberFormat="1" applyFont="1" applyFill="1" applyBorder="1" applyAlignment="1" applyProtection="1">
      <alignment horizontal="center" vertical="center" wrapText="1"/>
      <protection locked="0"/>
    </xf>
    <xf numFmtId="1" fontId="15" fillId="6" borderId="9" xfId="0" applyNumberFormat="1" applyFont="1" applyFill="1" applyBorder="1" applyAlignment="1" applyProtection="1">
      <alignment horizontal="center" vertical="center" wrapText="1"/>
      <protection locked="0"/>
    </xf>
    <xf numFmtId="0" fontId="31" fillId="0" borderId="0" xfId="0" applyFont="1" applyAlignment="1">
      <alignment horizontal="justify" vertical="center"/>
    </xf>
    <xf numFmtId="9" fontId="15" fillId="6" borderId="9" xfId="0" applyNumberFormat="1" applyFont="1" applyFill="1" applyBorder="1" applyAlignment="1" applyProtection="1">
      <alignment horizontal="center" vertical="center" wrapText="1"/>
      <protection locked="0"/>
    </xf>
    <xf numFmtId="0" fontId="34" fillId="6" borderId="0" xfId="0" applyFont="1" applyFill="1" applyAlignment="1">
      <alignment vertical="center" wrapText="1"/>
    </xf>
    <xf numFmtId="3" fontId="15" fillId="6" borderId="9" xfId="0" applyNumberFormat="1" applyFont="1" applyFill="1" applyBorder="1" applyAlignment="1" applyProtection="1">
      <alignment horizontal="center" vertical="center"/>
      <protection locked="0"/>
    </xf>
    <xf numFmtId="9" fontId="15" fillId="6" borderId="9" xfId="2" applyNumberFormat="1" applyFont="1" applyFill="1" applyBorder="1" applyAlignment="1" applyProtection="1">
      <alignment horizontal="center" vertical="center" wrapText="1"/>
      <protection locked="0"/>
    </xf>
    <xf numFmtId="49" fontId="15" fillId="6" borderId="9" xfId="2" applyNumberFormat="1" applyFont="1" applyFill="1" applyBorder="1" applyAlignment="1" applyProtection="1">
      <alignment horizontal="center" vertical="center" wrapText="1"/>
      <protection locked="0"/>
    </xf>
    <xf numFmtId="3" fontId="15" fillId="0" borderId="12" xfId="0" applyNumberFormat="1" applyFont="1" applyBorder="1" applyAlignment="1" applyProtection="1">
      <alignment horizontal="center" vertical="center" wrapText="1"/>
      <protection locked="0"/>
    </xf>
    <xf numFmtId="3" fontId="15" fillId="6" borderId="12" xfId="1" applyNumberFormat="1" applyFont="1" applyFill="1" applyBorder="1" applyAlignment="1" applyProtection="1">
      <alignment horizontal="center" vertical="center" wrapText="1"/>
      <protection locked="0"/>
    </xf>
    <xf numFmtId="1" fontId="15" fillId="0" borderId="9" xfId="0" applyNumberFormat="1" applyFont="1" applyBorder="1" applyAlignment="1">
      <alignment horizontal="center" vertical="center" wrapText="1"/>
    </xf>
    <xf numFmtId="0" fontId="15" fillId="0" borderId="9" xfId="0" applyFont="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9" xfId="0" applyFont="1" applyBorder="1" applyAlignment="1" applyProtection="1">
      <alignment horizontal="center" vertical="top" wrapText="1"/>
      <protection locked="0"/>
    </xf>
    <xf numFmtId="49" fontId="15" fillId="0" borderId="9" xfId="0" applyNumberFormat="1"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15" fillId="0" borderId="9" xfId="0" applyFont="1" applyBorder="1" applyAlignment="1">
      <alignment horizontal="left" vertical="center" wrapText="1"/>
    </xf>
    <xf numFmtId="3" fontId="15" fillId="0" borderId="13" xfId="0" applyNumberFormat="1" applyFont="1" applyBorder="1" applyAlignment="1" applyProtection="1">
      <alignment horizontal="center" vertical="center" wrapText="1"/>
      <protection locked="0"/>
    </xf>
    <xf numFmtId="3" fontId="15" fillId="6" borderId="12" xfId="0" applyNumberFormat="1" applyFont="1" applyFill="1" applyBorder="1" applyAlignment="1" applyProtection="1">
      <alignment horizontal="center" vertical="center" wrapText="1"/>
      <protection locked="0"/>
    </xf>
    <xf numFmtId="0" fontId="29" fillId="6" borderId="0" xfId="0" applyFont="1" applyFill="1" applyAlignment="1">
      <alignment horizontal="center" vertical="center" wrapText="1"/>
    </xf>
    <xf numFmtId="3" fontId="15" fillId="6" borderId="13" xfId="0" applyNumberFormat="1" applyFont="1" applyFill="1" applyBorder="1" applyAlignment="1" applyProtection="1">
      <alignment horizontal="center" vertical="center" wrapText="1"/>
      <protection locked="0"/>
    </xf>
    <xf numFmtId="3" fontId="15" fillId="0" borderId="12" xfId="1" applyNumberFormat="1" applyFont="1" applyBorder="1" applyAlignment="1" applyProtection="1">
      <alignment horizontal="center" vertical="center" wrapText="1"/>
      <protection locked="0"/>
    </xf>
    <xf numFmtId="3" fontId="15" fillId="6" borderId="13" xfId="1" applyNumberFormat="1" applyFont="1" applyFill="1" applyBorder="1" applyAlignment="1" applyProtection="1">
      <alignment horizontal="center" vertical="center" wrapText="1"/>
      <protection locked="0"/>
    </xf>
    <xf numFmtId="3" fontId="15" fillId="6" borderId="14" xfId="1" applyNumberFormat="1" applyFont="1" applyFill="1" applyBorder="1" applyAlignment="1" applyProtection="1">
      <alignment horizontal="center" vertical="center" wrapText="1"/>
      <protection locked="0"/>
    </xf>
    <xf numFmtId="3" fontId="15" fillId="6" borderId="15" xfId="0" applyNumberFormat="1" applyFont="1" applyFill="1" applyBorder="1" applyAlignment="1" applyProtection="1">
      <alignment horizontal="center" vertical="center" wrapText="1"/>
      <protection locked="0"/>
    </xf>
    <xf numFmtId="3" fontId="26" fillId="6" borderId="15" xfId="0" applyNumberFormat="1" applyFont="1" applyFill="1" applyBorder="1" applyAlignment="1" applyProtection="1">
      <alignment horizontal="center" vertical="center" wrapText="1"/>
      <protection locked="0"/>
    </xf>
    <xf numFmtId="164" fontId="15" fillId="6" borderId="9" xfId="1" applyNumberFormat="1" applyFont="1" applyFill="1" applyBorder="1" applyAlignment="1" applyProtection="1">
      <alignment horizontal="center" vertical="center" wrapText="1"/>
      <protection locked="0"/>
    </xf>
    <xf numFmtId="164" fontId="15" fillId="6" borderId="9" xfId="1" applyNumberFormat="1" applyFont="1" applyFill="1" applyBorder="1" applyAlignment="1" applyProtection="1">
      <alignment horizontal="center" vertical="center"/>
      <protection locked="0"/>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3" fontId="15" fillId="0" borderId="12" xfId="0" applyNumberFormat="1" applyFont="1" applyBorder="1" applyAlignment="1" applyProtection="1">
      <alignment horizontal="center" vertical="center" wrapText="1"/>
      <protection locked="0"/>
    </xf>
    <xf numFmtId="3" fontId="15" fillId="0" borderId="13" xfId="0" applyNumberFormat="1" applyFont="1" applyBorder="1" applyAlignment="1" applyProtection="1">
      <alignment horizontal="center" vertical="center" wrapText="1"/>
      <protection locked="0"/>
    </xf>
    <xf numFmtId="3" fontId="15" fillId="0" borderId="14" xfId="0" applyNumberFormat="1" applyFont="1" applyBorder="1" applyAlignment="1" applyProtection="1">
      <alignment horizontal="center" vertical="center" wrapText="1"/>
      <protection locked="0"/>
    </xf>
    <xf numFmtId="3" fontId="15" fillId="6" borderId="12" xfId="0" applyNumberFormat="1" applyFont="1" applyFill="1" applyBorder="1" applyAlignment="1" applyProtection="1">
      <alignment horizontal="center" vertical="center" wrapText="1"/>
      <protection locked="0"/>
    </xf>
    <xf numFmtId="3" fontId="15" fillId="6" borderId="13" xfId="0" applyNumberFormat="1" applyFont="1" applyFill="1" applyBorder="1" applyAlignment="1" applyProtection="1">
      <alignment horizontal="center" vertical="center" wrapText="1"/>
      <protection locked="0"/>
    </xf>
    <xf numFmtId="3" fontId="15" fillId="6" borderId="14" xfId="0" applyNumberFormat="1" applyFont="1" applyFill="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23" fillId="0" borderId="8" xfId="0" applyFont="1" applyBorder="1" applyAlignment="1">
      <alignment horizontal="center" vertical="center"/>
    </xf>
    <xf numFmtId="0" fontId="21" fillId="11" borderId="8" xfId="0" applyFont="1" applyFill="1" applyBorder="1" applyAlignment="1">
      <alignment horizontal="center" vertical="center" wrapText="1"/>
    </xf>
    <xf numFmtId="0" fontId="20" fillId="9" borderId="8"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center" vertical="center"/>
    </xf>
  </cellXfs>
  <cellStyles count="3">
    <cellStyle name="Millares" xfId="2" builtinId="3"/>
    <cellStyle name="Moneda [0]" xfId="1" builtinId="7"/>
    <cellStyle name="Normal" xfId="0" builtinId="0"/>
  </cellStyles>
  <dxfs count="0"/>
  <tableStyles count="0" defaultTableStyle="TableStyleMedium2" defaultPivotStyle="PivotStyleLight16"/>
  <colors>
    <mruColors>
      <color rgb="FF00FF00"/>
      <color rgb="FF004D6D"/>
      <color rgb="FFBFBFBF"/>
      <color rgb="FFA0A0A0"/>
      <color rgb="FFF2C761"/>
      <color rgb="FF4DC0E3"/>
      <color rgb="FF595959"/>
      <color rgb="FF0084B6"/>
      <color rgb="FF8ED8F8"/>
      <color rgb="FF002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23</xdr:col>
      <xdr:colOff>173182</xdr:colOff>
      <xdr:row>0</xdr:row>
      <xdr:rowOff>736599</xdr:rowOff>
    </xdr:from>
    <xdr:to>
      <xdr:col>23</xdr:col>
      <xdr:colOff>1260765</xdr:colOff>
      <xdr:row>1</xdr:row>
      <xdr:rowOff>796636</xdr:rowOff>
    </xdr:to>
    <xdr:pic>
      <xdr:nvPicPr>
        <xdr:cNvPr id="2" name="Picture 178">
          <a:extLst>
            <a:ext uri="{FF2B5EF4-FFF2-40B4-BE49-F238E27FC236}">
              <a16:creationId xmlns:a16="http://schemas.microsoft.com/office/drawing/2014/main" id="{00000000-0008-0000-0000-000002000000}"/>
            </a:ext>
          </a:extLst>
        </xdr:cNvPr>
        <xdr:cNvPicPr>
          <a:picLocks/>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62233" t="2243" b="5807"/>
        <a:stretch/>
      </xdr:blipFill>
      <xdr:spPr>
        <a:xfrm>
          <a:off x="30013102" y="736599"/>
          <a:ext cx="1087583" cy="860137"/>
        </a:xfrm>
        <a:prstGeom prst="rect">
          <a:avLst/>
        </a:prstGeom>
      </xdr:spPr>
    </xdr:pic>
    <xdr:clientData/>
  </xdr:twoCellAnchor>
  <xdr:twoCellAnchor editAs="oneCell">
    <xdr:from>
      <xdr:col>0</xdr:col>
      <xdr:colOff>103910</xdr:colOff>
      <xdr:row>1</xdr:row>
      <xdr:rowOff>115454</xdr:rowOff>
    </xdr:from>
    <xdr:to>
      <xdr:col>1</xdr:col>
      <xdr:colOff>1508530</xdr:colOff>
      <xdr:row>1</xdr:row>
      <xdr:rowOff>761755</xdr:rowOff>
    </xdr:to>
    <xdr:pic>
      <xdr:nvPicPr>
        <xdr:cNvPr id="3" name="Imagen 2" descr="Logo CSJ RGB_01">
          <a:extLst>
            <a:ext uri="{FF2B5EF4-FFF2-40B4-BE49-F238E27FC236}">
              <a16:creationId xmlns:a16="http://schemas.microsoft.com/office/drawing/2014/main" id="{00000000-0008-0000-0000-000003000000}"/>
            </a:ext>
          </a:extLst>
        </xdr:cNvPr>
        <xdr:cNvPicPr>
          <a:picLocks noChangeAspect="1"/>
        </xdr:cNvPicPr>
      </xdr:nvPicPr>
      <xdr:blipFill dpi="0" rotWithShape="1">
        <a:blip xmlns:r="http://schemas.openxmlformats.org/officeDocument/2006/relationships" r:embed="rId2"/>
        <a:srcRect t="7242" b="6677"/>
        <a:stretch/>
      </xdr:blipFill>
      <xdr:spPr bwMode="auto">
        <a:xfrm>
          <a:off x="103910" y="915554"/>
          <a:ext cx="2299426" cy="64630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60613</xdr:colOff>
      <xdr:row>1</xdr:row>
      <xdr:rowOff>63500</xdr:rowOff>
    </xdr:from>
    <xdr:to>
      <xdr:col>3</xdr:col>
      <xdr:colOff>629819</xdr:colOff>
      <xdr:row>1</xdr:row>
      <xdr:rowOff>886460</xdr:rowOff>
    </xdr:to>
    <xdr:pic>
      <xdr:nvPicPr>
        <xdr:cNvPr id="2" name="Picture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508913" y="63500"/>
          <a:ext cx="2617081" cy="822960"/>
        </a:xfrm>
        <a:prstGeom prst="rect">
          <a:avLst/>
        </a:prstGeom>
      </xdr:spPr>
    </xdr:pic>
    <xdr:clientData/>
  </xdr:twoCellAnchor>
  <xdr:twoCellAnchor editAs="oneCell">
    <xdr:from>
      <xdr:col>13</xdr:col>
      <xdr:colOff>563776</xdr:colOff>
      <xdr:row>1</xdr:row>
      <xdr:rowOff>237475</xdr:rowOff>
    </xdr:from>
    <xdr:to>
      <xdr:col>14</xdr:col>
      <xdr:colOff>2037</xdr:colOff>
      <xdr:row>1</xdr:row>
      <xdr:rowOff>786115</xdr:rowOff>
    </xdr:to>
    <xdr:pic>
      <xdr:nvPicPr>
        <xdr:cNvPr id="3" name="Picture 6">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4993600" y="237475"/>
          <a:ext cx="1486136" cy="548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1914897</xdr:colOff>
      <xdr:row>0</xdr:row>
      <xdr:rowOff>754742</xdr:rowOff>
    </xdr:from>
    <xdr:to>
      <xdr:col>15</xdr:col>
      <xdr:colOff>1505857</xdr:colOff>
      <xdr:row>1</xdr:row>
      <xdr:rowOff>814779</xdr:rowOff>
    </xdr:to>
    <xdr:pic>
      <xdr:nvPicPr>
        <xdr:cNvPr id="2" name="Picture 178">
          <a:extLst>
            <a:ext uri="{FF2B5EF4-FFF2-40B4-BE49-F238E27FC236}">
              <a16:creationId xmlns:a16="http://schemas.microsoft.com/office/drawing/2014/main" id="{00000000-0008-0000-0300-000002000000}"/>
            </a:ext>
          </a:extLst>
        </xdr:cNvPr>
        <xdr:cNvPicPr>
          <a:picLocks/>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l="62233" t="2243" b="5807"/>
        <a:stretch/>
      </xdr:blipFill>
      <xdr:spPr>
        <a:xfrm>
          <a:off x="25246611" y="754742"/>
          <a:ext cx="1550389" cy="858323"/>
        </a:xfrm>
        <a:prstGeom prst="rect">
          <a:avLst/>
        </a:prstGeom>
      </xdr:spPr>
    </xdr:pic>
    <xdr:clientData/>
  </xdr:twoCellAnchor>
  <xdr:twoCellAnchor editAs="oneCell">
    <xdr:from>
      <xdr:col>0</xdr:col>
      <xdr:colOff>103910</xdr:colOff>
      <xdr:row>1</xdr:row>
      <xdr:rowOff>115454</xdr:rowOff>
    </xdr:from>
    <xdr:to>
      <xdr:col>2</xdr:col>
      <xdr:colOff>147816</xdr:colOff>
      <xdr:row>1</xdr:row>
      <xdr:rowOff>761755</xdr:rowOff>
    </xdr:to>
    <xdr:pic>
      <xdr:nvPicPr>
        <xdr:cNvPr id="3" name="Imagen 2" descr="Logo CSJ RGB_01">
          <a:extLst>
            <a:ext uri="{FF2B5EF4-FFF2-40B4-BE49-F238E27FC236}">
              <a16:creationId xmlns:a16="http://schemas.microsoft.com/office/drawing/2014/main" id="{00000000-0008-0000-0300-000003000000}"/>
            </a:ext>
          </a:extLst>
        </xdr:cNvPr>
        <xdr:cNvPicPr>
          <a:picLocks noChangeAspect="1"/>
        </xdr:cNvPicPr>
      </xdr:nvPicPr>
      <xdr:blipFill dpi="0" rotWithShape="1">
        <a:blip xmlns:r="http://schemas.openxmlformats.org/officeDocument/2006/relationships" r:embed="rId2"/>
        <a:srcRect t="7242" b="6677"/>
        <a:stretch/>
      </xdr:blipFill>
      <xdr:spPr bwMode="auto">
        <a:xfrm>
          <a:off x="103910" y="915554"/>
          <a:ext cx="2299426" cy="6463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17</xdr:col>
          <xdr:colOff>152400</xdr:colOff>
          <xdr:row>1</xdr:row>
          <xdr:rowOff>38100</xdr:rowOff>
        </xdr:from>
        <xdr:to>
          <xdr:col>19</xdr:col>
          <xdr:colOff>371475</xdr:colOff>
          <xdr:row>1</xdr:row>
          <xdr:rowOff>647700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cs typeface="Calibri"/>
                </a:rPr>
                <a:t>GENERAR SEGUIMIENTO 1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447675</xdr:colOff>
          <xdr:row>1</xdr:row>
          <xdr:rowOff>66675</xdr:rowOff>
        </xdr:from>
        <xdr:to>
          <xdr:col>21</xdr:col>
          <xdr:colOff>638175</xdr:colOff>
          <xdr:row>1</xdr:row>
          <xdr:rowOff>676275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cs typeface="Calibri"/>
                </a:rPr>
                <a:t>GENERAR SEGUIMIENTO 2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723900</xdr:colOff>
          <xdr:row>1</xdr:row>
          <xdr:rowOff>38100</xdr:rowOff>
        </xdr:from>
        <xdr:to>
          <xdr:col>24</xdr:col>
          <xdr:colOff>104775</xdr:colOff>
          <xdr:row>1</xdr:row>
          <xdr:rowOff>647700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cs typeface="Calibri"/>
                </a:rPr>
                <a:t>GENERAR SEGUIMIENTO 3 TRIMESTRE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1</xdr:row>
          <xdr:rowOff>28575</xdr:rowOff>
        </xdr:from>
        <xdr:to>
          <xdr:col>26</xdr:col>
          <xdr:colOff>381000</xdr:colOff>
          <xdr:row>1</xdr:row>
          <xdr:rowOff>638175</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cs typeface="Calibri"/>
                </a:rPr>
                <a:t>GENERAR SEGUIMIENTO 4 TRIMESTRE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Plan%20de%20acci&#243;n%202024%20-%20Escuela%20Judicial%20V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WINDOWS%2010/Downloads/Formato%20Plan%20Acci&#243;n%202024%20WEB%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WINDOWS%2010/Downloads/UDAE%20Formato%20Plan%20Acci&#243;n%202024%20WEB%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WINDOWS%2010/Desktop/DEEF/Plan%20Acci&#243;n%20WEB/Solicitud%20informaci&#243;n/Formato%20Plan%20Acci&#243;n%202024%20WE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vasquec/Downloads/SIGCMA-PLAN%20DE%20ACCION%20UTDI%202024-Fin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WINDOWS%2010/Downloads/Formato%20Plan%20Acci&#243;n%202024%20WEB%20eEnviar%20UTDI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vasquec/Downloads/Consolidado%20Plan%20de%20Accion%202024%20DEAJ%20VF%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WINDOWS%2010/Downloads/Plan%20Acci&#243;n%202024%20WEB%2012%20abri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LarrotS/Planeaci&#243;n%20Estrategica/2024/Plan%20de%20Acci&#243;n%20WEB/Informaci&#243;n%20recibida/GPEI%20-%20%20Plan%20Acci&#243;n%202024%20WEB.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ormato%20Plan%20Acci&#243;n%202024%20WEB%20CEND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LarrotS/AppData/Local/Microsoft/Windows/INetCache/Content.Outlook/I0T3F7G3/Formato%20Plan%20Acci&#243;n%202024%20WEB%20(2)Rev%20W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 val="8- Políticas de Administración "/>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refreshError="1"/>
      <sheetData sheetId="1" refreshError="1"/>
      <sheetData sheetId="2" refreshError="1"/>
      <sheetData sheetId="3"/>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INFO_ANÁLISIS DE CONTEXTO"/>
      <sheetName val="INFO_ESTRATEGIAS"/>
      <sheetName val="PLAN DE ACCION"/>
      <sheetName val="GESTION"/>
      <sheetName val="GESTION_SEG_1_TRIM"/>
      <sheetName val="INVERSION"/>
      <sheetName val="INVERSION_SEG_1_TRIM"/>
      <sheetName val="JURISDICCIONAL"/>
    </sheetNames>
    <sheetDataSet>
      <sheetData sheetId="0" refreshError="1"/>
      <sheetData sheetId="1" refreshError="1"/>
      <sheetData sheetId="2" refreshError="1"/>
      <sheetData sheetId="3" refreshError="1"/>
      <sheetData sheetId="4" refreshError="1"/>
      <sheetData sheetId="5" refreshError="1"/>
      <sheetData sheetId="6" refreshError="1">
        <row r="56">
          <cell r="J56">
            <v>202300000000009</v>
          </cell>
          <cell r="L56" t="str">
            <v>Facilitar la gestión de información, para la toma de decisiones</v>
          </cell>
          <cell r="M56" t="str">
            <v>Gestión Digital Judicial </v>
          </cell>
        </row>
      </sheetData>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Plan de Acción Inst"/>
      <sheetName val="Lista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ON CONSOLIDACION"/>
      <sheetName val="Plan Acción WEB"/>
      <sheetName val="Hoja1"/>
      <sheetName val="Listas"/>
      <sheetName val="JURISDICCIONAL"/>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EF52B-BC78-43FC-BEA8-8DF7A60A8F68}">
  <sheetPr codeName="Sheet2"/>
  <dimension ref="A1:X29"/>
  <sheetViews>
    <sheetView topLeftCell="A2" zoomScale="70" zoomScaleNormal="110" workbookViewId="0">
      <pane ySplit="3" topLeftCell="A5" activePane="bottomLeft" state="frozen"/>
      <selection activeCell="A2" sqref="A2"/>
      <selection pane="bottomLeft" activeCell="H11" sqref="H11"/>
    </sheetView>
  </sheetViews>
  <sheetFormatPr baseColWidth="10" defaultColWidth="11.42578125" defaultRowHeight="15"/>
  <cols>
    <col min="1" max="1" width="13" customWidth="1"/>
    <col min="2" max="2" width="24.7109375" style="29" customWidth="1"/>
    <col min="3" max="3" width="71.7109375" customWidth="1"/>
    <col min="4" max="4" width="47.28515625" customWidth="1"/>
    <col min="5" max="5" width="18.42578125" customWidth="1"/>
    <col min="6" max="8" width="14.42578125" customWidth="1"/>
    <col min="9" max="11" width="13.7109375" customWidth="1"/>
    <col min="12" max="16" width="12.7109375" customWidth="1"/>
    <col min="17" max="19" width="12.7109375" style="30" customWidth="1"/>
    <col min="20" max="20" width="14.28515625" style="30" customWidth="1"/>
    <col min="21" max="21" width="20.140625" style="30" customWidth="1"/>
    <col min="22" max="22" width="16.140625" style="30" customWidth="1"/>
    <col min="23" max="23" width="25.7109375" style="30" customWidth="1"/>
    <col min="24" max="24" width="22.140625" style="30" customWidth="1"/>
  </cols>
  <sheetData>
    <row r="1" spans="1:24" s="5" customFormat="1" ht="63" customHeight="1">
      <c r="A1" s="1"/>
      <c r="B1" s="2"/>
      <c r="C1" s="1"/>
      <c r="D1" s="1"/>
      <c r="E1" s="3"/>
      <c r="F1" s="3"/>
      <c r="G1" s="3"/>
      <c r="H1" s="3"/>
      <c r="I1" s="3"/>
      <c r="J1" s="3"/>
      <c r="K1" s="3"/>
      <c r="L1" s="3"/>
      <c r="M1" s="3"/>
      <c r="N1" s="3"/>
      <c r="O1" s="3"/>
      <c r="P1" s="3"/>
      <c r="Q1" s="4"/>
      <c r="R1" s="4"/>
      <c r="S1" s="4"/>
      <c r="T1" s="4"/>
      <c r="U1" s="4"/>
      <c r="V1" s="4"/>
      <c r="W1" s="4"/>
      <c r="X1" s="4"/>
    </row>
    <row r="2" spans="1:24" s="5" customFormat="1" ht="64.349999999999994" customHeight="1">
      <c r="A2"/>
      <c r="B2" s="31"/>
      <c r="C2" s="91" t="s">
        <v>0</v>
      </c>
      <c r="D2" s="91"/>
      <c r="E2" s="91"/>
      <c r="F2" s="91"/>
      <c r="G2" s="91"/>
      <c r="H2" s="91"/>
      <c r="I2" s="91"/>
      <c r="J2" s="91"/>
      <c r="K2" s="91"/>
      <c r="L2" s="91"/>
      <c r="M2" s="91"/>
      <c r="N2" s="91"/>
      <c r="O2" s="91"/>
      <c r="P2" s="91"/>
      <c r="Q2" s="91"/>
      <c r="R2" s="91"/>
      <c r="S2" s="91"/>
      <c r="T2" s="91"/>
      <c r="U2" s="91"/>
      <c r="V2" s="91"/>
      <c r="W2" s="4"/>
      <c r="X2" s="4"/>
    </row>
    <row r="3" spans="1:24" s="9" customFormat="1" ht="35.85" customHeight="1">
      <c r="A3" s="92" t="s">
        <v>1</v>
      </c>
      <c r="B3" s="92" t="s">
        <v>2</v>
      </c>
      <c r="C3" s="92" t="s">
        <v>3</v>
      </c>
      <c r="D3" s="92" t="s">
        <v>4</v>
      </c>
      <c r="E3" s="93" t="s">
        <v>5</v>
      </c>
      <c r="F3" s="93" t="s">
        <v>6</v>
      </c>
      <c r="G3" s="93"/>
      <c r="H3" s="93"/>
      <c r="I3" s="94" t="s">
        <v>7</v>
      </c>
      <c r="J3" s="94"/>
      <c r="K3" s="94"/>
      <c r="L3" s="95" t="s">
        <v>8</v>
      </c>
      <c r="M3" s="95"/>
      <c r="N3" s="95"/>
      <c r="O3" s="95"/>
      <c r="P3" s="95"/>
      <c r="Q3" s="95" t="s">
        <v>9</v>
      </c>
      <c r="R3" s="95"/>
      <c r="S3" s="95"/>
      <c r="T3" s="93" t="s">
        <v>10</v>
      </c>
      <c r="U3" s="93" t="s">
        <v>11</v>
      </c>
      <c r="V3" s="93"/>
      <c r="W3" s="96" t="s">
        <v>12</v>
      </c>
      <c r="X3" s="96"/>
    </row>
    <row r="4" spans="1:24" s="10" customFormat="1" ht="41.1" customHeight="1">
      <c r="A4" s="92"/>
      <c r="B4" s="92"/>
      <c r="C4" s="92"/>
      <c r="D4" s="92"/>
      <c r="E4" s="93"/>
      <c r="F4" s="6" t="s">
        <v>13</v>
      </c>
      <c r="G4" s="6" t="s">
        <v>14</v>
      </c>
      <c r="H4" s="6" t="s">
        <v>15</v>
      </c>
      <c r="I4" s="6" t="s">
        <v>16</v>
      </c>
      <c r="J4" s="6" t="s">
        <v>17</v>
      </c>
      <c r="K4" s="6" t="s">
        <v>18</v>
      </c>
      <c r="L4" s="7" t="s">
        <v>19</v>
      </c>
      <c r="M4" s="7" t="s">
        <v>20</v>
      </c>
      <c r="N4" s="7" t="s">
        <v>21</v>
      </c>
      <c r="O4" s="7" t="s">
        <v>22</v>
      </c>
      <c r="P4" s="7" t="s">
        <v>23</v>
      </c>
      <c r="Q4" s="7" t="s">
        <v>16</v>
      </c>
      <c r="R4" s="7" t="s">
        <v>17</v>
      </c>
      <c r="S4" s="7" t="s">
        <v>18</v>
      </c>
      <c r="T4" s="93"/>
      <c r="U4" s="6" t="s">
        <v>24</v>
      </c>
      <c r="V4" s="6" t="s">
        <v>25</v>
      </c>
      <c r="W4" s="8" t="s">
        <v>26</v>
      </c>
      <c r="X4" s="8" t="s">
        <v>27</v>
      </c>
    </row>
    <row r="5" spans="1:24" s="16" customFormat="1" ht="57" customHeight="1">
      <c r="A5" s="97">
        <v>1</v>
      </c>
      <c r="B5" s="100" t="s">
        <v>28</v>
      </c>
      <c r="C5" s="12" t="s">
        <v>29</v>
      </c>
      <c r="D5" s="100" t="s">
        <v>30</v>
      </c>
      <c r="E5" s="13"/>
      <c r="F5" s="13"/>
      <c r="G5" s="13"/>
      <c r="H5" s="13"/>
      <c r="I5" s="13"/>
      <c r="J5" s="13"/>
      <c r="K5" s="13"/>
      <c r="L5" s="12"/>
      <c r="M5" s="14"/>
      <c r="N5" s="14"/>
      <c r="O5" s="14"/>
      <c r="P5" s="14"/>
      <c r="Q5" s="15"/>
      <c r="R5" s="15"/>
      <c r="S5" s="15"/>
      <c r="T5" s="15"/>
      <c r="U5" s="15"/>
      <c r="V5" s="15"/>
      <c r="W5" s="15"/>
      <c r="X5" s="15"/>
    </row>
    <row r="6" spans="1:24" s="16" customFormat="1" ht="57" customHeight="1">
      <c r="A6" s="98"/>
      <c r="B6" s="101"/>
      <c r="C6" s="12" t="s">
        <v>31</v>
      </c>
      <c r="D6" s="101"/>
      <c r="E6" s="13"/>
      <c r="F6" s="13"/>
      <c r="G6" s="13"/>
      <c r="H6" s="13"/>
      <c r="I6" s="13"/>
      <c r="J6" s="13"/>
      <c r="K6" s="13"/>
      <c r="L6" s="15"/>
      <c r="M6" s="15"/>
      <c r="N6" s="15"/>
      <c r="O6" s="15"/>
      <c r="P6" s="15"/>
      <c r="Q6" s="15"/>
      <c r="R6" s="15"/>
      <c r="S6" s="15"/>
      <c r="T6" s="15"/>
      <c r="U6" s="15"/>
      <c r="V6" s="15"/>
      <c r="W6" s="15"/>
      <c r="X6" s="15"/>
    </row>
    <row r="7" spans="1:24" s="16" customFormat="1" ht="57" customHeight="1">
      <c r="A7" s="98"/>
      <c r="B7" s="101"/>
      <c r="C7" s="12" t="s">
        <v>32</v>
      </c>
      <c r="D7" s="101"/>
      <c r="E7" s="13"/>
      <c r="F7" s="13"/>
      <c r="G7" s="13"/>
      <c r="H7" s="13"/>
      <c r="I7" s="13"/>
      <c r="J7" s="13"/>
      <c r="K7" s="13"/>
      <c r="L7" s="15"/>
      <c r="M7" s="15"/>
      <c r="N7" s="15"/>
      <c r="O7" s="15"/>
      <c r="P7" s="15"/>
      <c r="Q7" s="15"/>
      <c r="R7" s="15"/>
      <c r="S7" s="15"/>
      <c r="T7" s="15"/>
      <c r="U7" s="15"/>
      <c r="V7" s="15"/>
      <c r="W7" s="15"/>
      <c r="X7" s="15"/>
    </row>
    <row r="8" spans="1:24" s="16" customFormat="1" ht="57" customHeight="1">
      <c r="A8" s="98"/>
      <c r="B8" s="101"/>
      <c r="C8" s="12" t="s">
        <v>33</v>
      </c>
      <c r="D8" s="101"/>
      <c r="E8" s="13"/>
      <c r="F8" s="13"/>
      <c r="G8" s="13"/>
      <c r="H8" s="13"/>
      <c r="I8" s="13"/>
      <c r="J8" s="13"/>
      <c r="K8" s="13"/>
      <c r="L8" s="15"/>
      <c r="M8" s="15"/>
      <c r="N8" s="15"/>
      <c r="O8" s="15"/>
      <c r="P8" s="15"/>
      <c r="Q8" s="15"/>
      <c r="R8" s="15"/>
      <c r="S8" s="15"/>
      <c r="T8" s="15"/>
      <c r="U8" s="15"/>
      <c r="V8" s="15"/>
      <c r="W8" s="15"/>
      <c r="X8" s="15"/>
    </row>
    <row r="9" spans="1:24" s="16" customFormat="1" ht="57" customHeight="1">
      <c r="A9" s="99"/>
      <c r="B9" s="102"/>
      <c r="C9" s="12" t="s">
        <v>34</v>
      </c>
      <c r="D9" s="102"/>
      <c r="E9" s="13"/>
      <c r="F9" s="13"/>
      <c r="G9" s="13"/>
      <c r="H9" s="13"/>
      <c r="I9" s="13"/>
      <c r="J9" s="13"/>
      <c r="K9" s="13"/>
      <c r="L9" s="15"/>
      <c r="M9" s="15"/>
      <c r="N9" s="15"/>
      <c r="O9" s="15"/>
      <c r="P9" s="15"/>
      <c r="Q9" s="15"/>
      <c r="R9" s="15"/>
      <c r="S9" s="15"/>
      <c r="T9" s="15"/>
      <c r="U9" s="15"/>
      <c r="V9" s="15"/>
      <c r="W9" s="15"/>
      <c r="X9" s="15"/>
    </row>
    <row r="10" spans="1:24" ht="60.75">
      <c r="A10" s="97">
        <v>2</v>
      </c>
      <c r="B10" s="100" t="s">
        <v>35</v>
      </c>
      <c r="C10" s="19" t="s">
        <v>36</v>
      </c>
      <c r="D10" s="103" t="s">
        <v>37</v>
      </c>
      <c r="E10" s="20"/>
      <c r="F10" s="20"/>
      <c r="G10" s="20"/>
      <c r="H10" s="20"/>
      <c r="I10" s="20"/>
      <c r="J10" s="20"/>
      <c r="K10" s="20"/>
      <c r="L10" s="15"/>
      <c r="M10" s="15"/>
      <c r="N10" s="15"/>
      <c r="O10" s="15"/>
      <c r="P10" s="15"/>
      <c r="Q10" s="15"/>
      <c r="R10" s="15"/>
      <c r="S10" s="15"/>
      <c r="T10" s="15"/>
      <c r="U10" s="15"/>
      <c r="V10" s="15"/>
      <c r="W10" s="15"/>
      <c r="X10" s="15"/>
    </row>
    <row r="11" spans="1:24" ht="36.75">
      <c r="A11" s="98"/>
      <c r="B11" s="101"/>
      <c r="C11" s="19" t="s">
        <v>38</v>
      </c>
      <c r="D11" s="104"/>
      <c r="E11" s="21"/>
      <c r="F11" s="21"/>
      <c r="G11" s="21"/>
      <c r="H11" s="21"/>
      <c r="I11" s="21"/>
      <c r="J11" s="21"/>
      <c r="K11" s="21"/>
      <c r="L11" s="15"/>
      <c r="M11" s="15"/>
      <c r="N11" s="15"/>
      <c r="O11" s="15"/>
      <c r="P11" s="15"/>
      <c r="Q11" s="15"/>
      <c r="R11" s="15"/>
      <c r="S11" s="15"/>
      <c r="T11" s="15"/>
      <c r="U11" s="15"/>
      <c r="V11" s="15"/>
      <c r="W11" s="15"/>
      <c r="X11" s="15"/>
    </row>
    <row r="12" spans="1:24" ht="48.75">
      <c r="A12" s="98"/>
      <c r="B12" s="101"/>
      <c r="C12" s="19" t="s">
        <v>39</v>
      </c>
      <c r="D12" s="104"/>
      <c r="E12" s="21"/>
      <c r="F12" s="21"/>
      <c r="G12" s="21"/>
      <c r="H12" s="21"/>
      <c r="I12" s="21"/>
      <c r="J12" s="21"/>
      <c r="K12" s="21"/>
      <c r="L12" s="15"/>
      <c r="M12" s="15"/>
      <c r="N12" s="15"/>
      <c r="O12" s="15"/>
      <c r="P12" s="15"/>
      <c r="Q12" s="15"/>
      <c r="R12" s="15"/>
      <c r="S12" s="15"/>
      <c r="T12" s="15"/>
      <c r="U12" s="15"/>
      <c r="V12" s="15"/>
      <c r="W12" s="15"/>
      <c r="X12" s="15"/>
    </row>
    <row r="13" spans="1:24" ht="72.75">
      <c r="A13" s="98"/>
      <c r="B13" s="101"/>
      <c r="C13" s="19" t="s">
        <v>40</v>
      </c>
      <c r="D13" s="104"/>
      <c r="E13" s="21"/>
      <c r="F13" s="21"/>
      <c r="G13" s="21"/>
      <c r="H13" s="21"/>
      <c r="I13" s="21"/>
      <c r="J13" s="21"/>
      <c r="K13" s="21"/>
      <c r="L13" s="15"/>
      <c r="M13" s="15"/>
      <c r="N13" s="15"/>
      <c r="O13" s="15"/>
      <c r="P13" s="15"/>
      <c r="Q13" s="15"/>
      <c r="R13" s="15"/>
      <c r="S13" s="15"/>
      <c r="T13" s="15"/>
      <c r="U13" s="15"/>
      <c r="V13" s="15"/>
      <c r="W13" s="15"/>
      <c r="X13" s="15"/>
    </row>
    <row r="14" spans="1:24" ht="47.1" customHeight="1">
      <c r="A14" s="98"/>
      <c r="B14" s="101"/>
      <c r="C14" s="19" t="s">
        <v>41</v>
      </c>
      <c r="D14" s="104"/>
      <c r="E14" s="21"/>
      <c r="F14" s="21"/>
      <c r="G14" s="21"/>
      <c r="H14" s="21"/>
      <c r="I14" s="21"/>
      <c r="J14" s="21"/>
      <c r="K14" s="21"/>
      <c r="L14" s="15"/>
      <c r="M14" s="15"/>
      <c r="N14" s="15"/>
      <c r="O14" s="15"/>
      <c r="P14" s="15"/>
      <c r="Q14" s="15"/>
      <c r="R14" s="15"/>
      <c r="S14" s="15"/>
      <c r="T14" s="15"/>
      <c r="U14" s="15"/>
      <c r="V14" s="15"/>
      <c r="W14" s="15"/>
      <c r="X14" s="15"/>
    </row>
    <row r="15" spans="1:24" ht="48.75">
      <c r="A15" s="99"/>
      <c r="B15" s="102"/>
      <c r="C15" s="19" t="s">
        <v>42</v>
      </c>
      <c r="D15" s="105"/>
      <c r="E15" s="22"/>
      <c r="F15" s="22"/>
      <c r="G15" s="22"/>
      <c r="H15" s="22"/>
      <c r="I15" s="22"/>
      <c r="J15" s="22"/>
      <c r="K15" s="22"/>
      <c r="L15" s="15"/>
      <c r="M15" s="15"/>
      <c r="N15" s="15"/>
      <c r="O15" s="15"/>
      <c r="P15" s="15"/>
      <c r="Q15" s="15"/>
      <c r="R15" s="15"/>
      <c r="S15" s="15"/>
      <c r="T15" s="15"/>
      <c r="U15" s="15"/>
      <c r="V15" s="15"/>
      <c r="W15" s="15"/>
      <c r="X15" s="15"/>
    </row>
    <row r="16" spans="1:24" ht="36">
      <c r="A16" s="97">
        <v>3</v>
      </c>
      <c r="B16" s="100" t="s">
        <v>43</v>
      </c>
      <c r="C16" s="12" t="s">
        <v>44</v>
      </c>
      <c r="D16" s="106" t="s">
        <v>45</v>
      </c>
      <c r="E16" s="23"/>
      <c r="F16" s="23"/>
      <c r="G16" s="23"/>
      <c r="H16" s="23"/>
      <c r="I16" s="23"/>
      <c r="J16" s="23"/>
      <c r="K16" s="23"/>
      <c r="L16" s="15"/>
      <c r="M16" s="15"/>
      <c r="N16" s="15"/>
      <c r="O16" s="15"/>
      <c r="P16" s="15"/>
      <c r="Q16" s="15"/>
      <c r="R16" s="15"/>
      <c r="S16" s="15"/>
      <c r="T16" s="15"/>
      <c r="U16" s="15"/>
      <c r="V16" s="15"/>
      <c r="W16" s="15"/>
      <c r="X16" s="15"/>
    </row>
    <row r="17" spans="1:24" ht="36.75">
      <c r="A17" s="98"/>
      <c r="B17" s="101"/>
      <c r="C17" s="19" t="s">
        <v>46</v>
      </c>
      <c r="D17" s="107"/>
      <c r="E17" s="24"/>
      <c r="F17" s="24"/>
      <c r="G17" s="24"/>
      <c r="H17" s="24"/>
      <c r="I17" s="24"/>
      <c r="J17" s="24"/>
      <c r="K17" s="24"/>
      <c r="L17" s="15"/>
      <c r="M17" s="15"/>
      <c r="N17" s="15"/>
      <c r="O17" s="15"/>
      <c r="P17" s="15"/>
      <c r="Q17" s="15"/>
      <c r="R17" s="15"/>
      <c r="S17" s="15"/>
      <c r="T17" s="15"/>
      <c r="U17" s="15"/>
      <c r="V17" s="15"/>
      <c r="W17" s="15"/>
      <c r="X17" s="15"/>
    </row>
    <row r="18" spans="1:24" ht="24.75">
      <c r="A18" s="98"/>
      <c r="B18" s="101"/>
      <c r="C18" s="19" t="s">
        <v>47</v>
      </c>
      <c r="D18" s="107"/>
      <c r="E18" s="24"/>
      <c r="F18" s="24"/>
      <c r="G18" s="24"/>
      <c r="H18" s="24"/>
      <c r="I18" s="24"/>
      <c r="J18" s="24"/>
      <c r="K18" s="24"/>
      <c r="L18" s="15"/>
      <c r="M18" s="15"/>
      <c r="N18" s="15"/>
      <c r="O18" s="15"/>
      <c r="P18" s="15"/>
      <c r="Q18" s="15"/>
      <c r="R18" s="15"/>
      <c r="S18" s="15"/>
      <c r="T18" s="15"/>
      <c r="U18" s="15"/>
      <c r="V18" s="15"/>
      <c r="W18" s="15"/>
      <c r="X18" s="15"/>
    </row>
    <row r="19" spans="1:24" ht="24.75">
      <c r="A19" s="98"/>
      <c r="B19" s="101"/>
      <c r="C19" s="19" t="s">
        <v>48</v>
      </c>
      <c r="D19" s="107"/>
      <c r="E19" s="24"/>
      <c r="F19" s="24"/>
      <c r="G19" s="24"/>
      <c r="H19" s="24"/>
      <c r="I19" s="24"/>
      <c r="J19" s="24"/>
      <c r="K19" s="24"/>
      <c r="L19" s="15"/>
      <c r="M19" s="15"/>
      <c r="N19" s="15"/>
      <c r="O19" s="15"/>
      <c r="P19" s="15"/>
      <c r="Q19" s="15"/>
      <c r="R19" s="15"/>
      <c r="S19" s="15"/>
      <c r="T19" s="15"/>
      <c r="U19" s="15"/>
      <c r="V19" s="15"/>
      <c r="W19" s="15"/>
      <c r="X19" s="15"/>
    </row>
    <row r="20" spans="1:24" ht="24.75">
      <c r="A20" s="98"/>
      <c r="B20" s="101"/>
      <c r="C20" s="19" t="s">
        <v>49</v>
      </c>
      <c r="D20" s="107"/>
      <c r="E20" s="24"/>
      <c r="F20" s="24"/>
      <c r="G20" s="24"/>
      <c r="H20" s="24"/>
      <c r="I20" s="24"/>
      <c r="J20" s="24"/>
      <c r="K20" s="24"/>
      <c r="L20" s="15"/>
      <c r="M20" s="15"/>
      <c r="N20" s="15"/>
      <c r="O20" s="15"/>
      <c r="P20" s="15"/>
      <c r="Q20" s="15"/>
      <c r="R20" s="15"/>
      <c r="S20" s="15"/>
      <c r="T20" s="15"/>
      <c r="U20" s="15"/>
      <c r="V20" s="15"/>
      <c r="W20" s="15"/>
      <c r="X20" s="15"/>
    </row>
    <row r="21" spans="1:24" ht="24.75">
      <c r="A21" s="98"/>
      <c r="B21" s="101"/>
      <c r="C21" s="19" t="s">
        <v>50</v>
      </c>
      <c r="D21" s="107"/>
      <c r="E21" s="24"/>
      <c r="F21" s="24"/>
      <c r="G21" s="24"/>
      <c r="H21" s="24"/>
      <c r="I21" s="24"/>
      <c r="J21" s="24"/>
      <c r="K21" s="24"/>
      <c r="L21" s="15"/>
      <c r="M21" s="15"/>
      <c r="N21" s="15"/>
      <c r="O21" s="15"/>
      <c r="P21" s="15"/>
      <c r="Q21" s="15"/>
      <c r="R21" s="15"/>
      <c r="S21" s="15"/>
      <c r="T21" s="15"/>
      <c r="U21" s="15"/>
      <c r="V21" s="15"/>
      <c r="W21" s="15"/>
      <c r="X21" s="15"/>
    </row>
    <row r="22" spans="1:24" ht="84.75">
      <c r="A22" s="99"/>
      <c r="B22" s="102"/>
      <c r="C22" s="19" t="s">
        <v>51</v>
      </c>
      <c r="D22" s="108"/>
      <c r="E22" s="25"/>
      <c r="F22" s="25"/>
      <c r="G22" s="25"/>
      <c r="H22" s="25"/>
      <c r="I22" s="25"/>
      <c r="J22" s="25"/>
      <c r="K22" s="25"/>
      <c r="L22" s="15"/>
      <c r="M22" s="15"/>
      <c r="N22" s="15"/>
      <c r="O22" s="15"/>
      <c r="P22" s="15"/>
      <c r="Q22" s="15"/>
      <c r="R22" s="15"/>
      <c r="S22" s="15"/>
      <c r="T22" s="15"/>
      <c r="U22" s="15"/>
      <c r="V22" s="15"/>
      <c r="W22" s="15"/>
      <c r="X22" s="15"/>
    </row>
    <row r="23" spans="1:24" ht="24">
      <c r="A23" s="97">
        <v>4</v>
      </c>
      <c r="B23" s="100" t="s">
        <v>52</v>
      </c>
      <c r="C23" s="26" t="s">
        <v>53</v>
      </c>
      <c r="D23" s="100" t="s">
        <v>54</v>
      </c>
      <c r="E23" s="11"/>
      <c r="F23" s="11"/>
      <c r="G23" s="11"/>
      <c r="H23" s="11"/>
      <c r="I23" s="11"/>
      <c r="J23" s="11"/>
      <c r="K23" s="11"/>
      <c r="L23" s="15"/>
      <c r="M23" s="15"/>
      <c r="N23" s="15"/>
      <c r="O23" s="15"/>
      <c r="P23" s="15"/>
      <c r="Q23" s="15"/>
      <c r="R23" s="15"/>
      <c r="S23" s="15"/>
      <c r="T23" s="15"/>
      <c r="U23" s="15"/>
      <c r="V23" s="15"/>
      <c r="W23" s="15"/>
      <c r="X23" s="15"/>
    </row>
    <row r="24" spans="1:24" ht="48.75">
      <c r="A24" s="98"/>
      <c r="B24" s="101"/>
      <c r="C24" s="19" t="s">
        <v>55</v>
      </c>
      <c r="D24" s="101"/>
      <c r="E24" s="17"/>
      <c r="F24" s="17"/>
      <c r="G24" s="17"/>
      <c r="H24" s="17"/>
      <c r="I24" s="17"/>
      <c r="J24" s="17"/>
      <c r="K24" s="17"/>
      <c r="L24" s="15"/>
      <c r="M24" s="15"/>
      <c r="N24" s="15"/>
      <c r="O24" s="15"/>
      <c r="P24" s="15"/>
      <c r="Q24" s="15"/>
      <c r="R24" s="15"/>
      <c r="S24" s="15"/>
      <c r="T24" s="15"/>
      <c r="U24" s="15"/>
      <c r="V24" s="15"/>
      <c r="W24" s="15"/>
      <c r="X24" s="15"/>
    </row>
    <row r="25" spans="1:24" ht="48.75">
      <c r="A25" s="98"/>
      <c r="B25" s="101"/>
      <c r="C25" s="19" t="s">
        <v>56</v>
      </c>
      <c r="D25" s="101"/>
      <c r="E25" s="17"/>
      <c r="F25" s="17"/>
      <c r="G25" s="17"/>
      <c r="H25" s="17"/>
      <c r="I25" s="17"/>
      <c r="J25" s="17"/>
      <c r="K25" s="17"/>
      <c r="L25" s="12"/>
      <c r="M25" s="12"/>
      <c r="N25" s="12"/>
      <c r="O25" s="12"/>
      <c r="P25" s="12"/>
      <c r="Q25" s="27"/>
      <c r="R25" s="27"/>
      <c r="S25" s="27"/>
      <c r="T25" s="27"/>
      <c r="U25" s="27"/>
      <c r="V25" s="27"/>
      <c r="W25" s="27"/>
      <c r="X25" s="27"/>
    </row>
    <row r="26" spans="1:24" ht="60.75">
      <c r="A26" s="98"/>
      <c r="B26" s="101"/>
      <c r="C26" s="19" t="s">
        <v>57</v>
      </c>
      <c r="D26" s="101"/>
      <c r="E26" s="17"/>
      <c r="F26" s="17"/>
      <c r="G26" s="17"/>
      <c r="H26" s="17"/>
      <c r="I26" s="17"/>
      <c r="J26" s="17"/>
      <c r="K26" s="17"/>
      <c r="L26" s="28"/>
      <c r="M26" s="28"/>
      <c r="N26" s="28"/>
      <c r="O26" s="28"/>
      <c r="P26" s="28"/>
      <c r="Q26" s="27"/>
      <c r="R26" s="27"/>
      <c r="S26" s="27"/>
      <c r="T26" s="27"/>
      <c r="U26" s="27"/>
      <c r="V26" s="27"/>
      <c r="W26" s="27"/>
      <c r="X26" s="27"/>
    </row>
    <row r="27" spans="1:24" ht="48.75">
      <c r="A27" s="99"/>
      <c r="B27" s="102"/>
      <c r="C27" s="19" t="s">
        <v>58</v>
      </c>
      <c r="D27" s="102"/>
      <c r="E27" s="18"/>
      <c r="F27" s="18"/>
      <c r="G27" s="18"/>
      <c r="H27" s="18"/>
      <c r="I27" s="18"/>
      <c r="J27" s="18"/>
      <c r="K27" s="18"/>
      <c r="L27" s="28"/>
      <c r="M27" s="28"/>
      <c r="N27" s="28"/>
      <c r="O27" s="28"/>
      <c r="P27" s="28"/>
      <c r="Q27" s="27"/>
      <c r="R27" s="27"/>
      <c r="S27" s="27"/>
      <c r="T27" s="27"/>
      <c r="U27" s="27"/>
      <c r="V27" s="27"/>
      <c r="W27" s="27"/>
      <c r="X27" s="27"/>
    </row>
    <row r="28" spans="1:24" ht="32.1" customHeight="1">
      <c r="A28" s="97">
        <v>5</v>
      </c>
      <c r="B28" s="100" t="s">
        <v>59</v>
      </c>
      <c r="C28" s="19" t="s">
        <v>60</v>
      </c>
      <c r="D28" s="100" t="s">
        <v>61</v>
      </c>
      <c r="E28" s="11"/>
      <c r="F28" s="11"/>
      <c r="G28" s="11"/>
      <c r="H28" s="11"/>
      <c r="I28" s="11"/>
      <c r="J28" s="11"/>
      <c r="K28" s="11"/>
      <c r="L28" s="28"/>
      <c r="M28" s="28"/>
      <c r="N28" s="28"/>
      <c r="O28" s="28"/>
      <c r="P28" s="28"/>
      <c r="Q28" s="27"/>
      <c r="R28" s="27"/>
      <c r="S28" s="27"/>
      <c r="T28" s="27"/>
      <c r="U28" s="27"/>
      <c r="V28" s="27"/>
      <c r="W28" s="27"/>
      <c r="X28" s="27"/>
    </row>
    <row r="29" spans="1:24" ht="38.1" customHeight="1">
      <c r="A29" s="99"/>
      <c r="B29" s="102"/>
      <c r="C29" s="19" t="s">
        <v>62</v>
      </c>
      <c r="D29" s="102"/>
      <c r="E29" s="18"/>
      <c r="F29" s="18"/>
      <c r="G29" s="18"/>
      <c r="H29" s="18"/>
      <c r="I29" s="18"/>
      <c r="J29" s="18"/>
      <c r="K29" s="18"/>
      <c r="L29" s="28"/>
      <c r="M29" s="28"/>
      <c r="N29" s="28"/>
      <c r="O29" s="28"/>
      <c r="P29" s="28"/>
      <c r="Q29" s="27"/>
      <c r="R29" s="27"/>
      <c r="S29" s="27"/>
      <c r="T29" s="27"/>
      <c r="U29" s="27"/>
      <c r="V29" s="27"/>
      <c r="W29" s="27"/>
      <c r="X29" s="27"/>
    </row>
  </sheetData>
  <mergeCells count="28">
    <mergeCell ref="A28:A29"/>
    <mergeCell ref="B28:B29"/>
    <mergeCell ref="D28:D29"/>
    <mergeCell ref="A16:A22"/>
    <mergeCell ref="B16:B22"/>
    <mergeCell ref="D16:D22"/>
    <mergeCell ref="A23:A27"/>
    <mergeCell ref="B23:B27"/>
    <mergeCell ref="D23:D27"/>
    <mergeCell ref="W3:X3"/>
    <mergeCell ref="A5:A9"/>
    <mergeCell ref="B5:B9"/>
    <mergeCell ref="D5:D9"/>
    <mergeCell ref="A10:A15"/>
    <mergeCell ref="B10:B15"/>
    <mergeCell ref="D10:D15"/>
    <mergeCell ref="C2:V2"/>
    <mergeCell ref="A3:A4"/>
    <mergeCell ref="B3:B4"/>
    <mergeCell ref="C3:C4"/>
    <mergeCell ref="D3:D4"/>
    <mergeCell ref="E3:E4"/>
    <mergeCell ref="F3:H3"/>
    <mergeCell ref="I3:K3"/>
    <mergeCell ref="L3:P3"/>
    <mergeCell ref="Q3:S3"/>
    <mergeCell ref="T3:T4"/>
    <mergeCell ref="U3:V3"/>
  </mergeCells>
  <dataValidations count="8">
    <dataValidation allowBlank="1" showInputMessage="1" showErrorMessage="1" prompt="Describir las actividades que se van a desarrollar para el proyecto" sqref="F4 E3" xr:uid="{5B7F2048-0E87-49FD-9900-5465138C325B}"/>
    <dataValidation allowBlank="1" showInputMessage="1" showErrorMessage="1" prompt="Registrar el acumulado del año cuando  se mide por avances o acumulados trimestrales " sqref="W4" xr:uid="{4FA2FB0F-E5CF-4EDF-94AC-329567815301}"/>
    <dataValidation allowBlank="1" showInputMessage="1" showErrorMessage="1" prompt="Escribir nombre de entregable o meta numérica  si es un indicador" sqref="R4 J4" xr:uid="{9C1F531E-3487-4134-87AD-2774CA385FC1}"/>
    <dataValidation allowBlank="1" showInputMessage="1" showErrorMessage="1" prompt="Registrar el nombre del proceso que va  a responder por la ejecución " sqref="G4:H4" xr:uid="{5F9460DD-6479-447D-8445-AA25B90311BF}"/>
    <dataValidation allowBlank="1" showInputMessage="1" showErrorMessage="1" prompt="Registrar la acción o  el nombre  del proyecto a realizar con base en la estrategia que se definió-  Hoja Estrategias   o si son acciones que se  deben adelantar como parte del día dia." sqref="L4:P4" xr:uid="{71221D17-8034-45C5-83B7-08147E529E17}"/>
    <dataValidation allowBlank="1" showInputMessage="1" showErrorMessage="1" prompt="Cargo del servidor que  liderara la acción o el proyecto  ( Nivel central o nivel seccional segun corresponda el análisis)" sqref="U1" xr:uid="{0FCC18C4-341B-4BF7-83F7-A2BCC4E3A64B}"/>
    <dataValidation allowBlank="1" showInputMessage="1" showErrorMessage="1" prompt="Escribir cargo" sqref="Q3:Q4 T3:T4 I3:I4" xr:uid="{F8A8EE7B-F8C6-42EF-AF57-E88787F56FC9}"/>
    <dataValidation allowBlank="1" showInputMessage="1" showErrorMessage="1" prompt="Fórmula matemática" sqref="K4 S4" xr:uid="{0E4CE7DC-149B-4250-8822-94EBC76A9A4D}"/>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5CE9-E698-4F46-B7DE-3285FF2E40A1}">
  <sheetPr filterMode="1"/>
  <dimension ref="A1:V587"/>
  <sheetViews>
    <sheetView showGridLines="0" showZeros="0" tabSelected="1" topLeftCell="A2" zoomScale="70" zoomScaleNormal="70" workbookViewId="0">
      <pane xSplit="3" ySplit="4" topLeftCell="D21" activePane="bottomRight" state="frozen"/>
      <selection pane="topRight" activeCell="M19" sqref="M19"/>
      <selection pane="bottomLeft" activeCell="M19" sqref="M19"/>
      <selection pane="bottomRight" activeCell="K25" sqref="K25"/>
    </sheetView>
  </sheetViews>
  <sheetFormatPr baseColWidth="10" defaultColWidth="10.7109375" defaultRowHeight="14.25"/>
  <cols>
    <col min="1" max="2" width="40.85546875" style="36" customWidth="1"/>
    <col min="3" max="5" width="30.7109375" style="36" customWidth="1"/>
    <col min="6" max="6" width="26.42578125" style="36" customWidth="1"/>
    <col min="7" max="7" width="30.7109375" style="36" customWidth="1"/>
    <col min="8" max="10" width="30.7109375" style="41" customWidth="1"/>
    <col min="11" max="11" width="21" style="41" customWidth="1"/>
    <col min="12" max="16" width="30.7109375" style="41" customWidth="1"/>
    <col min="17" max="19" width="30.7109375" style="36" customWidth="1"/>
    <col min="20" max="21" width="10.7109375" style="36"/>
    <col min="22" max="22" width="10.7109375" style="36" hidden="1" customWidth="1"/>
    <col min="23" max="16384" width="10.7109375" style="36"/>
  </cols>
  <sheetData>
    <row r="1" spans="1:22" s="35" customFormat="1" ht="63" hidden="1" customHeight="1">
      <c r="C1" s="33"/>
      <c r="D1" s="33"/>
      <c r="E1" s="33"/>
      <c r="F1" s="33"/>
      <c r="G1" s="33"/>
      <c r="H1" s="34"/>
      <c r="I1" s="34"/>
      <c r="J1" s="34"/>
      <c r="K1" s="34"/>
      <c r="L1" s="34"/>
      <c r="M1" s="34"/>
      <c r="N1" s="34"/>
      <c r="O1" s="34"/>
      <c r="P1" s="34"/>
    </row>
    <row r="2" spans="1:22" s="35" customFormat="1" ht="80.099999999999994" customHeight="1">
      <c r="C2" s="115"/>
      <c r="D2" s="115"/>
      <c r="E2" s="115"/>
      <c r="F2" s="115"/>
      <c r="G2" s="115"/>
      <c r="H2" s="115"/>
      <c r="I2" s="115"/>
      <c r="J2" s="115"/>
      <c r="K2" s="115"/>
      <c r="L2" s="115"/>
      <c r="M2" s="115"/>
      <c r="N2" s="115"/>
      <c r="O2" s="115"/>
      <c r="P2" s="115"/>
      <c r="Q2" s="116"/>
      <c r="R2" s="116"/>
      <c r="S2" s="116"/>
    </row>
    <row r="3" spans="1:22" ht="25.35" customHeight="1">
      <c r="C3" s="117" t="s">
        <v>155</v>
      </c>
      <c r="D3" s="117"/>
      <c r="E3" s="117"/>
      <c r="F3" s="117"/>
      <c r="G3" s="117"/>
      <c r="H3" s="117"/>
      <c r="I3" s="117"/>
      <c r="J3" s="117"/>
      <c r="K3" s="117"/>
      <c r="L3" s="117"/>
      <c r="M3" s="117"/>
      <c r="N3" s="117"/>
      <c r="O3" s="117"/>
      <c r="P3" s="117"/>
      <c r="Q3" s="117"/>
      <c r="R3" s="117"/>
      <c r="S3" s="117"/>
    </row>
    <row r="4" spans="1:22" ht="15" customHeight="1">
      <c r="A4" s="118" t="s">
        <v>66</v>
      </c>
      <c r="B4" s="118"/>
      <c r="C4" s="119" t="s">
        <v>63</v>
      </c>
      <c r="D4" s="119"/>
      <c r="E4" s="119"/>
      <c r="F4" s="119"/>
      <c r="G4" s="119"/>
      <c r="H4" s="119"/>
      <c r="I4" s="120" t="s">
        <v>64</v>
      </c>
      <c r="J4" s="120"/>
      <c r="K4" s="120"/>
      <c r="L4" s="120"/>
      <c r="M4" s="120"/>
      <c r="N4" s="120"/>
      <c r="O4" s="120"/>
      <c r="P4" s="120"/>
      <c r="Q4" s="120"/>
      <c r="R4" s="118" t="s">
        <v>65</v>
      </c>
      <c r="S4" s="118"/>
    </row>
    <row r="5" spans="1:22" s="37" customFormat="1" ht="60">
      <c r="A5" s="43" t="s">
        <v>79</v>
      </c>
      <c r="B5" s="43" t="s">
        <v>80</v>
      </c>
      <c r="C5" s="43" t="s">
        <v>19</v>
      </c>
      <c r="D5" s="43" t="s">
        <v>67</v>
      </c>
      <c r="E5" s="43" t="s">
        <v>68</v>
      </c>
      <c r="F5" s="43" t="s">
        <v>69</v>
      </c>
      <c r="G5" s="43" t="s">
        <v>70</v>
      </c>
      <c r="H5" s="43" t="s">
        <v>80</v>
      </c>
      <c r="I5" s="43" t="s">
        <v>71</v>
      </c>
      <c r="J5" s="43" t="s">
        <v>72</v>
      </c>
      <c r="K5" s="43" t="s">
        <v>126</v>
      </c>
      <c r="L5" s="43" t="s">
        <v>125</v>
      </c>
      <c r="M5" s="43" t="s">
        <v>73</v>
      </c>
      <c r="N5" s="43" t="s">
        <v>74</v>
      </c>
      <c r="O5" s="43" t="s">
        <v>75</v>
      </c>
      <c r="P5" s="43" t="s">
        <v>76</v>
      </c>
      <c r="Q5" s="43" t="s">
        <v>77</v>
      </c>
      <c r="R5" s="43" t="s">
        <v>78</v>
      </c>
      <c r="S5" s="43" t="s">
        <v>144</v>
      </c>
    </row>
    <row r="6" spans="1:22" s="37" customFormat="1" ht="270" hidden="1">
      <c r="A6" s="42" t="s">
        <v>85</v>
      </c>
      <c r="B6" s="42" t="s">
        <v>188</v>
      </c>
      <c r="C6" s="42" t="s">
        <v>119</v>
      </c>
      <c r="D6" s="42" t="s">
        <v>120</v>
      </c>
      <c r="E6" s="42" t="s">
        <v>184</v>
      </c>
      <c r="F6" s="64">
        <v>202300000000027</v>
      </c>
      <c r="G6" s="42" t="s">
        <v>185</v>
      </c>
      <c r="H6" s="54" t="s">
        <v>497</v>
      </c>
      <c r="I6" s="54" t="s">
        <v>501</v>
      </c>
      <c r="J6" s="54" t="s">
        <v>502</v>
      </c>
      <c r="K6" s="42">
        <v>2701018</v>
      </c>
      <c r="L6" s="54" t="s">
        <v>186</v>
      </c>
      <c r="M6" s="54" t="s">
        <v>499</v>
      </c>
      <c r="N6" s="54">
        <v>5</v>
      </c>
      <c r="O6" s="54" t="s">
        <v>500</v>
      </c>
      <c r="P6" s="54" t="s">
        <v>154</v>
      </c>
      <c r="Q6" s="42" t="s">
        <v>122</v>
      </c>
      <c r="R6" s="42" t="s">
        <v>256</v>
      </c>
      <c r="S6" s="81">
        <v>14734867983</v>
      </c>
    </row>
    <row r="7" spans="1:22" s="37" customFormat="1" ht="150" hidden="1">
      <c r="A7" s="42" t="s">
        <v>85</v>
      </c>
      <c r="B7" s="42" t="s">
        <v>458</v>
      </c>
      <c r="C7" s="42" t="s">
        <v>119</v>
      </c>
      <c r="D7" s="42" t="s">
        <v>120</v>
      </c>
      <c r="E7" s="42" t="s">
        <v>184</v>
      </c>
      <c r="F7" s="70" t="s">
        <v>369</v>
      </c>
      <c r="G7" s="54" t="s">
        <v>185</v>
      </c>
      <c r="H7" s="54" t="s">
        <v>459</v>
      </c>
      <c r="I7" s="54" t="s">
        <v>230</v>
      </c>
      <c r="J7" s="54" t="s">
        <v>460</v>
      </c>
      <c r="K7" s="42">
        <v>2701018</v>
      </c>
      <c r="L7" s="54" t="s">
        <v>186</v>
      </c>
      <c r="M7" s="54" t="s">
        <v>462</v>
      </c>
      <c r="N7" s="54">
        <v>1</v>
      </c>
      <c r="O7" s="54" t="s">
        <v>210</v>
      </c>
      <c r="P7" s="54" t="s">
        <v>154</v>
      </c>
      <c r="Q7" s="42" t="s">
        <v>122</v>
      </c>
      <c r="R7" s="42" t="s">
        <v>256</v>
      </c>
      <c r="S7" s="89">
        <v>32762500000</v>
      </c>
    </row>
    <row r="8" spans="1:22" s="37" customFormat="1" ht="150" hidden="1">
      <c r="A8" s="42" t="s">
        <v>85</v>
      </c>
      <c r="B8" s="42" t="s">
        <v>458</v>
      </c>
      <c r="C8" s="42" t="s">
        <v>119</v>
      </c>
      <c r="D8" s="42" t="s">
        <v>120</v>
      </c>
      <c r="E8" s="42" t="s">
        <v>184</v>
      </c>
      <c r="F8" s="70" t="s">
        <v>369</v>
      </c>
      <c r="G8" s="54" t="s">
        <v>185</v>
      </c>
      <c r="H8" s="54" t="s">
        <v>459</v>
      </c>
      <c r="I8" s="54" t="s">
        <v>230</v>
      </c>
      <c r="J8" s="54" t="s">
        <v>460</v>
      </c>
      <c r="K8" s="42">
        <v>2701018</v>
      </c>
      <c r="L8" s="54" t="s">
        <v>186</v>
      </c>
      <c r="M8" s="54" t="s">
        <v>463</v>
      </c>
      <c r="N8" s="54">
        <v>1</v>
      </c>
      <c r="O8" s="54" t="s">
        <v>210</v>
      </c>
      <c r="P8" s="54" t="s">
        <v>154</v>
      </c>
      <c r="Q8" s="42" t="s">
        <v>122</v>
      </c>
      <c r="R8" s="42" t="s">
        <v>256</v>
      </c>
      <c r="S8" s="89">
        <v>130000000</v>
      </c>
    </row>
    <row r="9" spans="1:22" s="37" customFormat="1" ht="150" hidden="1">
      <c r="A9" s="42" t="s">
        <v>85</v>
      </c>
      <c r="B9" s="42" t="s">
        <v>458</v>
      </c>
      <c r="C9" s="42" t="s">
        <v>119</v>
      </c>
      <c r="D9" s="42" t="s">
        <v>120</v>
      </c>
      <c r="E9" s="42" t="s">
        <v>184</v>
      </c>
      <c r="F9" s="70" t="s">
        <v>369</v>
      </c>
      <c r="G9" s="54" t="s">
        <v>185</v>
      </c>
      <c r="H9" s="54" t="s">
        <v>459</v>
      </c>
      <c r="I9" s="54" t="s">
        <v>232</v>
      </c>
      <c r="J9" s="54" t="s">
        <v>461</v>
      </c>
      <c r="K9" s="42">
        <v>2701018</v>
      </c>
      <c r="L9" s="54" t="s">
        <v>186</v>
      </c>
      <c r="M9" s="54" t="s">
        <v>464</v>
      </c>
      <c r="N9" s="54">
        <v>1</v>
      </c>
      <c r="O9" s="54" t="s">
        <v>210</v>
      </c>
      <c r="P9" s="54" t="s">
        <v>154</v>
      </c>
      <c r="Q9" s="42" t="s">
        <v>122</v>
      </c>
      <c r="R9" s="42" t="s">
        <v>256</v>
      </c>
      <c r="S9" s="89">
        <v>350000000</v>
      </c>
    </row>
    <row r="10" spans="1:22" s="37" customFormat="1" ht="150" hidden="1">
      <c r="A10" s="42" t="s">
        <v>85</v>
      </c>
      <c r="B10" s="42" t="s">
        <v>458</v>
      </c>
      <c r="C10" s="42" t="s">
        <v>119</v>
      </c>
      <c r="D10" s="42" t="s">
        <v>120</v>
      </c>
      <c r="E10" s="42" t="s">
        <v>184</v>
      </c>
      <c r="F10" s="70" t="s">
        <v>369</v>
      </c>
      <c r="G10" s="54" t="s">
        <v>185</v>
      </c>
      <c r="H10" s="54" t="s">
        <v>459</v>
      </c>
      <c r="I10" s="54" t="s">
        <v>232</v>
      </c>
      <c r="J10" s="54" t="s">
        <v>461</v>
      </c>
      <c r="K10" s="42">
        <v>2701018</v>
      </c>
      <c r="L10" s="54" t="s">
        <v>186</v>
      </c>
      <c r="M10" s="54" t="s">
        <v>465</v>
      </c>
      <c r="N10" s="54">
        <v>1</v>
      </c>
      <c r="O10" s="54" t="s">
        <v>210</v>
      </c>
      <c r="P10" s="54" t="s">
        <v>154</v>
      </c>
      <c r="Q10" s="42" t="s">
        <v>122</v>
      </c>
      <c r="R10" s="42" t="s">
        <v>256</v>
      </c>
      <c r="S10" s="89">
        <v>2040000000</v>
      </c>
    </row>
    <row r="11" spans="1:22" s="37" customFormat="1" ht="150" hidden="1">
      <c r="A11" s="42" t="s">
        <v>85</v>
      </c>
      <c r="B11" s="42" t="s">
        <v>458</v>
      </c>
      <c r="C11" s="42" t="s">
        <v>119</v>
      </c>
      <c r="D11" s="42" t="s">
        <v>120</v>
      </c>
      <c r="E11" s="42" t="s">
        <v>184</v>
      </c>
      <c r="F11" s="70" t="s">
        <v>369</v>
      </c>
      <c r="G11" s="54" t="s">
        <v>185</v>
      </c>
      <c r="H11" s="54" t="s">
        <v>459</v>
      </c>
      <c r="I11" s="54" t="s">
        <v>232</v>
      </c>
      <c r="J11" s="54" t="s">
        <v>461</v>
      </c>
      <c r="K11" s="42">
        <v>2701018</v>
      </c>
      <c r="L11" s="54" t="s">
        <v>186</v>
      </c>
      <c r="M11" s="54" t="s">
        <v>466</v>
      </c>
      <c r="N11" s="54">
        <v>1</v>
      </c>
      <c r="O11" s="54" t="s">
        <v>210</v>
      </c>
      <c r="P11" s="54" t="s">
        <v>154</v>
      </c>
      <c r="Q11" s="42" t="s">
        <v>122</v>
      </c>
      <c r="R11" s="42" t="s">
        <v>256</v>
      </c>
      <c r="S11" s="89">
        <v>2040000000</v>
      </c>
    </row>
    <row r="12" spans="1:22" s="37" customFormat="1" ht="150" hidden="1">
      <c r="A12" s="42" t="s">
        <v>85</v>
      </c>
      <c r="B12" s="42" t="s">
        <v>458</v>
      </c>
      <c r="C12" s="42" t="s">
        <v>119</v>
      </c>
      <c r="D12" s="42" t="s">
        <v>120</v>
      </c>
      <c r="E12" s="42" t="s">
        <v>184</v>
      </c>
      <c r="F12" s="70" t="s">
        <v>369</v>
      </c>
      <c r="G12" s="54" t="s">
        <v>185</v>
      </c>
      <c r="H12" s="54" t="s">
        <v>459</v>
      </c>
      <c r="I12" s="54" t="s">
        <v>232</v>
      </c>
      <c r="J12" s="54" t="s">
        <v>461</v>
      </c>
      <c r="K12" s="42">
        <v>2701018</v>
      </c>
      <c r="L12" s="54" t="s">
        <v>186</v>
      </c>
      <c r="M12" s="54" t="s">
        <v>467</v>
      </c>
      <c r="N12" s="54">
        <v>1</v>
      </c>
      <c r="O12" s="54" t="s">
        <v>210</v>
      </c>
      <c r="P12" s="54" t="s">
        <v>154</v>
      </c>
      <c r="Q12" s="42" t="s">
        <v>122</v>
      </c>
      <c r="R12" s="42" t="s">
        <v>256</v>
      </c>
      <c r="S12" s="89">
        <v>693897891</v>
      </c>
    </row>
    <row r="13" spans="1:22" ht="150" hidden="1">
      <c r="A13" s="42" t="s">
        <v>85</v>
      </c>
      <c r="B13" s="42" t="s">
        <v>458</v>
      </c>
      <c r="C13" s="42" t="s">
        <v>119</v>
      </c>
      <c r="D13" s="42" t="s">
        <v>120</v>
      </c>
      <c r="E13" s="42" t="s">
        <v>184</v>
      </c>
      <c r="F13" s="70" t="s">
        <v>369</v>
      </c>
      <c r="G13" s="54" t="s">
        <v>185</v>
      </c>
      <c r="H13" s="54" t="s">
        <v>459</v>
      </c>
      <c r="I13" s="54" t="s">
        <v>232</v>
      </c>
      <c r="J13" s="54" t="s">
        <v>461</v>
      </c>
      <c r="K13" s="42">
        <v>2701018</v>
      </c>
      <c r="L13" s="54" t="s">
        <v>186</v>
      </c>
      <c r="M13" s="54" t="s">
        <v>468</v>
      </c>
      <c r="N13" s="54">
        <v>1</v>
      </c>
      <c r="O13" s="54" t="s">
        <v>210</v>
      </c>
      <c r="P13" s="54" t="s">
        <v>154</v>
      </c>
      <c r="Q13" s="42" t="s">
        <v>122</v>
      </c>
      <c r="R13" s="42" t="s">
        <v>256</v>
      </c>
      <c r="S13" s="89">
        <v>75831226</v>
      </c>
      <c r="V13" s="48"/>
    </row>
    <row r="14" spans="1:22" ht="240" hidden="1">
      <c r="A14" s="42" t="s">
        <v>85</v>
      </c>
      <c r="B14" s="42" t="s">
        <v>188</v>
      </c>
      <c r="C14" s="42" t="s">
        <v>119</v>
      </c>
      <c r="D14" s="42" t="s">
        <v>120</v>
      </c>
      <c r="E14" s="42" t="s">
        <v>184</v>
      </c>
      <c r="F14" s="64">
        <v>202300000000027</v>
      </c>
      <c r="G14" s="42" t="s">
        <v>185</v>
      </c>
      <c r="H14" s="59" t="s">
        <v>488</v>
      </c>
      <c r="I14" s="54" t="s">
        <v>227</v>
      </c>
      <c r="J14" s="54" t="s">
        <v>489</v>
      </c>
      <c r="K14" s="42">
        <v>2701019</v>
      </c>
      <c r="L14" s="54" t="s">
        <v>127</v>
      </c>
      <c r="M14" s="54" t="s">
        <v>492</v>
      </c>
      <c r="N14" s="54">
        <v>18</v>
      </c>
      <c r="O14" s="54" t="s">
        <v>493</v>
      </c>
      <c r="P14" s="54" t="s">
        <v>154</v>
      </c>
      <c r="Q14" s="79" t="s">
        <v>121</v>
      </c>
      <c r="R14" s="42" t="s">
        <v>256</v>
      </c>
      <c r="S14" s="109">
        <f>188212533183-38092229117</f>
        <v>150120304066</v>
      </c>
      <c r="V14" s="48"/>
    </row>
    <row r="15" spans="1:22" ht="240" hidden="1">
      <c r="A15" s="42" t="s">
        <v>85</v>
      </c>
      <c r="B15" s="42" t="s">
        <v>188</v>
      </c>
      <c r="C15" s="42" t="s">
        <v>119</v>
      </c>
      <c r="D15" s="42" t="s">
        <v>120</v>
      </c>
      <c r="E15" s="42" t="s">
        <v>184</v>
      </c>
      <c r="F15" s="64">
        <v>202300000000027</v>
      </c>
      <c r="G15" s="42" t="s">
        <v>185</v>
      </c>
      <c r="H15" s="59" t="s">
        <v>488</v>
      </c>
      <c r="I15" s="54" t="s">
        <v>228</v>
      </c>
      <c r="J15" s="59" t="s">
        <v>490</v>
      </c>
      <c r="K15" s="42">
        <v>2701019</v>
      </c>
      <c r="L15" s="54" t="s">
        <v>127</v>
      </c>
      <c r="M15" s="54" t="s">
        <v>494</v>
      </c>
      <c r="N15" s="54">
        <v>100</v>
      </c>
      <c r="O15" s="54" t="s">
        <v>495</v>
      </c>
      <c r="P15" s="54" t="s">
        <v>154</v>
      </c>
      <c r="Q15" s="79" t="s">
        <v>121</v>
      </c>
      <c r="R15" s="42" t="s">
        <v>256</v>
      </c>
      <c r="S15" s="110"/>
      <c r="V15" s="48"/>
    </row>
    <row r="16" spans="1:22" ht="240" hidden="1">
      <c r="A16" s="42" t="s">
        <v>85</v>
      </c>
      <c r="B16" s="42" t="s">
        <v>188</v>
      </c>
      <c r="C16" s="42" t="s">
        <v>119</v>
      </c>
      <c r="D16" s="42" t="s">
        <v>120</v>
      </c>
      <c r="E16" s="42" t="s">
        <v>184</v>
      </c>
      <c r="F16" s="64">
        <v>202300000000027</v>
      </c>
      <c r="G16" s="42" t="s">
        <v>185</v>
      </c>
      <c r="H16" s="59" t="s">
        <v>488</v>
      </c>
      <c r="I16" s="54" t="s">
        <v>229</v>
      </c>
      <c r="J16" s="59" t="s">
        <v>491</v>
      </c>
      <c r="K16" s="42">
        <v>2701019</v>
      </c>
      <c r="L16" s="54" t="s">
        <v>127</v>
      </c>
      <c r="M16" s="54" t="s">
        <v>487</v>
      </c>
      <c r="N16" s="57">
        <v>49</v>
      </c>
      <c r="O16" s="54" t="s">
        <v>496</v>
      </c>
      <c r="P16" s="54" t="s">
        <v>154</v>
      </c>
      <c r="Q16" s="79" t="s">
        <v>121</v>
      </c>
      <c r="R16" s="42" t="s">
        <v>256</v>
      </c>
      <c r="S16" s="111"/>
      <c r="V16" s="48"/>
    </row>
    <row r="17" spans="1:22" ht="189" hidden="1" customHeight="1">
      <c r="A17" s="42" t="s">
        <v>85</v>
      </c>
      <c r="B17" s="42" t="s">
        <v>188</v>
      </c>
      <c r="C17" s="42" t="s">
        <v>119</v>
      </c>
      <c r="D17" s="42" t="s">
        <v>120</v>
      </c>
      <c r="E17" s="42" t="s">
        <v>184</v>
      </c>
      <c r="F17" s="70" t="s">
        <v>369</v>
      </c>
      <c r="G17" s="42" t="s">
        <v>185</v>
      </c>
      <c r="H17" s="54" t="s">
        <v>370</v>
      </c>
      <c r="I17" s="54" t="s">
        <v>231</v>
      </c>
      <c r="J17" s="54" t="s">
        <v>371</v>
      </c>
      <c r="K17" s="42">
        <v>2701057</v>
      </c>
      <c r="L17" s="54" t="s">
        <v>187</v>
      </c>
      <c r="M17" s="54" t="s">
        <v>372</v>
      </c>
      <c r="N17" s="54">
        <v>0.2</v>
      </c>
      <c r="O17" s="54" t="s">
        <v>210</v>
      </c>
      <c r="P17" s="54" t="s">
        <v>154</v>
      </c>
      <c r="Q17" s="42" t="s">
        <v>122</v>
      </c>
      <c r="R17" s="42" t="s">
        <v>256</v>
      </c>
      <c r="S17" s="80">
        <v>250000000</v>
      </c>
      <c r="V17" s="48"/>
    </row>
    <row r="18" spans="1:22" ht="409.5">
      <c r="A18" s="42" t="s">
        <v>85</v>
      </c>
      <c r="B18" s="42" t="s">
        <v>193</v>
      </c>
      <c r="C18" s="42" t="s">
        <v>119</v>
      </c>
      <c r="D18" s="42" t="s">
        <v>120</v>
      </c>
      <c r="E18" s="42" t="s">
        <v>190</v>
      </c>
      <c r="F18" s="52">
        <v>202300000000028</v>
      </c>
      <c r="G18" s="42" t="s">
        <v>189</v>
      </c>
      <c r="H18" s="42" t="s">
        <v>503</v>
      </c>
      <c r="I18" s="54" t="s">
        <v>253</v>
      </c>
      <c r="J18" s="59" t="s">
        <v>280</v>
      </c>
      <c r="K18" s="42">
        <v>2701057</v>
      </c>
      <c r="L18" s="54" t="s">
        <v>187</v>
      </c>
      <c r="M18" s="59" t="s">
        <v>281</v>
      </c>
      <c r="N18" s="54">
        <v>1</v>
      </c>
      <c r="O18" s="54" t="s">
        <v>224</v>
      </c>
      <c r="P18" s="54" t="s">
        <v>154</v>
      </c>
      <c r="Q18" s="42" t="s">
        <v>274</v>
      </c>
      <c r="R18" s="42" t="s">
        <v>256</v>
      </c>
      <c r="S18" s="87">
        <v>1415396623</v>
      </c>
      <c r="V18" s="48"/>
    </row>
    <row r="19" spans="1:22" ht="105">
      <c r="A19" s="54" t="s">
        <v>85</v>
      </c>
      <c r="B19" s="42" t="s">
        <v>193</v>
      </c>
      <c r="C19" s="42" t="s">
        <v>119</v>
      </c>
      <c r="D19" s="42" t="s">
        <v>120</v>
      </c>
      <c r="E19" s="42" t="s">
        <v>190</v>
      </c>
      <c r="F19" s="52">
        <v>202300000000028</v>
      </c>
      <c r="G19" s="42" t="s">
        <v>189</v>
      </c>
      <c r="H19" s="54" t="s">
        <v>288</v>
      </c>
      <c r="I19" s="54" t="s">
        <v>253</v>
      </c>
      <c r="J19" s="59" t="s">
        <v>296</v>
      </c>
      <c r="K19" s="42">
        <v>2701057</v>
      </c>
      <c r="L19" s="54" t="s">
        <v>187</v>
      </c>
      <c r="M19" s="59"/>
      <c r="N19" s="54"/>
      <c r="O19" s="54"/>
      <c r="P19" s="54"/>
      <c r="Q19" s="42" t="s">
        <v>274</v>
      </c>
      <c r="R19" s="42" t="s">
        <v>256</v>
      </c>
      <c r="S19" s="87">
        <v>1358270044</v>
      </c>
      <c r="V19" s="48"/>
    </row>
    <row r="20" spans="1:22" ht="387" customHeight="1">
      <c r="A20" s="42" t="s">
        <v>85</v>
      </c>
      <c r="B20" s="42" t="s">
        <v>192</v>
      </c>
      <c r="C20" s="42" t="s">
        <v>119</v>
      </c>
      <c r="D20" s="42" t="s">
        <v>120</v>
      </c>
      <c r="E20" s="42" t="s">
        <v>190</v>
      </c>
      <c r="F20" s="52">
        <v>202300000000028</v>
      </c>
      <c r="G20" s="42" t="s">
        <v>189</v>
      </c>
      <c r="H20" s="42" t="s">
        <v>504</v>
      </c>
      <c r="I20" s="54" t="s">
        <v>253</v>
      </c>
      <c r="J20" s="59" t="s">
        <v>277</v>
      </c>
      <c r="K20" s="42">
        <v>2701055</v>
      </c>
      <c r="L20" s="54" t="s">
        <v>191</v>
      </c>
      <c r="M20" s="59" t="s">
        <v>276</v>
      </c>
      <c r="N20" s="54">
        <v>1</v>
      </c>
      <c r="O20" s="54" t="s">
        <v>223</v>
      </c>
      <c r="P20" s="54" t="s">
        <v>154</v>
      </c>
      <c r="Q20" s="42" t="s">
        <v>274</v>
      </c>
      <c r="R20" s="42" t="s">
        <v>256</v>
      </c>
      <c r="S20" s="87">
        <v>1152000000</v>
      </c>
      <c r="V20" s="48"/>
    </row>
    <row r="21" spans="1:22" ht="351" customHeight="1">
      <c r="A21" s="42" t="s">
        <v>85</v>
      </c>
      <c r="B21" s="42" t="s">
        <v>193</v>
      </c>
      <c r="C21" s="42" t="s">
        <v>119</v>
      </c>
      <c r="D21" s="42" t="s">
        <v>120</v>
      </c>
      <c r="E21" s="42" t="s">
        <v>190</v>
      </c>
      <c r="F21" s="52">
        <v>202300000000028</v>
      </c>
      <c r="G21" s="42" t="s">
        <v>189</v>
      </c>
      <c r="H21" s="42" t="s">
        <v>506</v>
      </c>
      <c r="I21" s="54" t="s">
        <v>253</v>
      </c>
      <c r="J21" s="59" t="s">
        <v>278</v>
      </c>
      <c r="K21" s="42">
        <v>2701055</v>
      </c>
      <c r="L21" s="54" t="s">
        <v>191</v>
      </c>
      <c r="M21" s="59" t="s">
        <v>279</v>
      </c>
      <c r="N21" s="54">
        <v>1</v>
      </c>
      <c r="O21" s="54" t="s">
        <v>223</v>
      </c>
      <c r="P21" s="54" t="s">
        <v>154</v>
      </c>
      <c r="Q21" s="42" t="s">
        <v>274</v>
      </c>
      <c r="R21" s="42" t="s">
        <v>256</v>
      </c>
      <c r="S21" s="88">
        <v>1050333333</v>
      </c>
      <c r="V21" s="48"/>
    </row>
    <row r="22" spans="1:22" ht="408.75" customHeight="1">
      <c r="A22" s="54" t="s">
        <v>100</v>
      </c>
      <c r="B22" s="60" t="s">
        <v>289</v>
      </c>
      <c r="C22" s="42" t="s">
        <v>119</v>
      </c>
      <c r="D22" s="42" t="s">
        <v>120</v>
      </c>
      <c r="E22" s="42" t="s">
        <v>190</v>
      </c>
      <c r="F22" s="52">
        <v>202300000000028</v>
      </c>
      <c r="G22" s="42" t="s">
        <v>189</v>
      </c>
      <c r="H22" s="42" t="s">
        <v>505</v>
      </c>
      <c r="I22" s="54" t="s">
        <v>253</v>
      </c>
      <c r="J22" s="59" t="s">
        <v>282</v>
      </c>
      <c r="K22" s="42">
        <v>2701055</v>
      </c>
      <c r="L22" s="54" t="s">
        <v>191</v>
      </c>
      <c r="M22" s="59" t="s">
        <v>284</v>
      </c>
      <c r="N22" s="54">
        <v>1</v>
      </c>
      <c r="O22" s="54" t="s">
        <v>283</v>
      </c>
      <c r="P22" s="54" t="s">
        <v>154</v>
      </c>
      <c r="Q22" s="42" t="s">
        <v>274</v>
      </c>
      <c r="R22" s="42" t="s">
        <v>256</v>
      </c>
      <c r="S22" s="87">
        <v>675000000</v>
      </c>
      <c r="V22" s="48"/>
    </row>
    <row r="23" spans="1:22" ht="139.5" customHeight="1">
      <c r="A23" s="54" t="s">
        <v>85</v>
      </c>
      <c r="B23" s="54" t="s">
        <v>290</v>
      </c>
      <c r="C23" s="42" t="s">
        <v>119</v>
      </c>
      <c r="D23" s="42" t="s">
        <v>120</v>
      </c>
      <c r="E23" s="42" t="s">
        <v>190</v>
      </c>
      <c r="F23" s="52">
        <v>202300000000028</v>
      </c>
      <c r="G23" s="42" t="s">
        <v>189</v>
      </c>
      <c r="H23" s="42" t="s">
        <v>194</v>
      </c>
      <c r="I23" s="54" t="s">
        <v>253</v>
      </c>
      <c r="J23" s="59" t="s">
        <v>293</v>
      </c>
      <c r="K23" s="42">
        <v>2701055</v>
      </c>
      <c r="L23" s="54" t="s">
        <v>191</v>
      </c>
      <c r="M23" s="59" t="s">
        <v>292</v>
      </c>
      <c r="N23" s="54">
        <v>1</v>
      </c>
      <c r="O23" s="54" t="s">
        <v>210</v>
      </c>
      <c r="P23" s="54" t="s">
        <v>154</v>
      </c>
      <c r="Q23" s="42" t="s">
        <v>274</v>
      </c>
      <c r="R23" s="42" t="s">
        <v>256</v>
      </c>
      <c r="S23" s="83">
        <v>139000000</v>
      </c>
      <c r="V23" s="48"/>
    </row>
    <row r="24" spans="1:22" ht="139.5" customHeight="1">
      <c r="A24" s="54" t="s">
        <v>107</v>
      </c>
      <c r="B24" s="60" t="s">
        <v>291</v>
      </c>
      <c r="C24" s="42" t="s">
        <v>119</v>
      </c>
      <c r="D24" s="42" t="s">
        <v>120</v>
      </c>
      <c r="E24" s="42" t="s">
        <v>190</v>
      </c>
      <c r="F24" s="52">
        <v>202300000000028</v>
      </c>
      <c r="G24" s="42" t="s">
        <v>189</v>
      </c>
      <c r="H24" s="54" t="s">
        <v>507</v>
      </c>
      <c r="I24" s="54" t="s">
        <v>253</v>
      </c>
      <c r="J24" s="59" t="s">
        <v>285</v>
      </c>
      <c r="K24" s="42">
        <v>2701055</v>
      </c>
      <c r="L24" s="54" t="s">
        <v>191</v>
      </c>
      <c r="M24" s="59" t="s">
        <v>286</v>
      </c>
      <c r="N24" s="54">
        <v>1</v>
      </c>
      <c r="O24" s="54" t="s">
        <v>287</v>
      </c>
      <c r="P24" s="54" t="s">
        <v>154</v>
      </c>
      <c r="Q24" s="42" t="s">
        <v>274</v>
      </c>
      <c r="R24" s="42" t="s">
        <v>256</v>
      </c>
      <c r="S24" s="87">
        <v>368000000</v>
      </c>
      <c r="V24" s="48"/>
    </row>
    <row r="25" spans="1:22" ht="139.5" customHeight="1">
      <c r="A25" s="54" t="s">
        <v>85</v>
      </c>
      <c r="B25" s="42" t="s">
        <v>193</v>
      </c>
      <c r="C25" s="42" t="s">
        <v>119</v>
      </c>
      <c r="D25" s="42" t="s">
        <v>120</v>
      </c>
      <c r="E25" s="42" t="s">
        <v>190</v>
      </c>
      <c r="F25" s="52">
        <v>202300000000028</v>
      </c>
      <c r="G25" s="42" t="s">
        <v>189</v>
      </c>
      <c r="H25" s="54" t="s">
        <v>195</v>
      </c>
      <c r="I25" s="54" t="s">
        <v>253</v>
      </c>
      <c r="J25" s="54"/>
      <c r="K25" s="54">
        <v>2701055</v>
      </c>
      <c r="L25" s="54" t="s">
        <v>191</v>
      </c>
      <c r="M25" s="59" t="s">
        <v>508</v>
      </c>
      <c r="N25" s="54">
        <v>1</v>
      </c>
      <c r="O25" s="54" t="s">
        <v>287</v>
      </c>
      <c r="P25" s="54" t="s">
        <v>154</v>
      </c>
      <c r="Q25" s="42" t="s">
        <v>274</v>
      </c>
      <c r="R25" s="42" t="s">
        <v>256</v>
      </c>
      <c r="S25" s="87">
        <v>524000000</v>
      </c>
      <c r="V25" s="48"/>
    </row>
    <row r="26" spans="1:22" ht="139.5" customHeight="1">
      <c r="A26" s="54" t="s">
        <v>107</v>
      </c>
      <c r="B26" s="60" t="s">
        <v>291</v>
      </c>
      <c r="C26" s="42" t="s">
        <v>119</v>
      </c>
      <c r="D26" s="42" t="s">
        <v>120</v>
      </c>
      <c r="E26" s="42" t="s">
        <v>190</v>
      </c>
      <c r="F26" s="52">
        <v>202300000000028</v>
      </c>
      <c r="G26" s="42" t="s">
        <v>189</v>
      </c>
      <c r="H26" s="54" t="s">
        <v>196</v>
      </c>
      <c r="I26" s="54" t="s">
        <v>253</v>
      </c>
      <c r="J26" s="59" t="s">
        <v>294</v>
      </c>
      <c r="K26" s="42">
        <v>2701055</v>
      </c>
      <c r="L26" s="54" t="s">
        <v>191</v>
      </c>
      <c r="M26" s="59" t="s">
        <v>295</v>
      </c>
      <c r="N26" s="54">
        <v>1</v>
      </c>
      <c r="O26" s="54" t="s">
        <v>223</v>
      </c>
      <c r="P26" s="54" t="s">
        <v>154</v>
      </c>
      <c r="Q26" s="42" t="s">
        <v>274</v>
      </c>
      <c r="R26" s="42" t="s">
        <v>256</v>
      </c>
      <c r="S26" s="87">
        <v>948000000</v>
      </c>
      <c r="V26" s="48"/>
    </row>
    <row r="27" spans="1:22" ht="157.5" customHeight="1">
      <c r="A27" s="54" t="s">
        <v>85</v>
      </c>
      <c r="B27" s="42" t="s">
        <v>193</v>
      </c>
      <c r="C27" s="42" t="s">
        <v>119</v>
      </c>
      <c r="D27" s="42" t="s">
        <v>120</v>
      </c>
      <c r="E27" s="42" t="s">
        <v>190</v>
      </c>
      <c r="F27" s="52">
        <v>202300000000028</v>
      </c>
      <c r="G27" s="42" t="s">
        <v>189</v>
      </c>
      <c r="H27" s="54" t="s">
        <v>197</v>
      </c>
      <c r="I27" s="54" t="s">
        <v>253</v>
      </c>
      <c r="J27" s="59" t="s">
        <v>312</v>
      </c>
      <c r="K27" s="42">
        <v>2701055</v>
      </c>
      <c r="L27" s="54" t="s">
        <v>191</v>
      </c>
      <c r="M27" s="59" t="s">
        <v>313</v>
      </c>
      <c r="N27" s="54">
        <v>1</v>
      </c>
      <c r="O27" s="54" t="s">
        <v>287</v>
      </c>
      <c r="P27" s="54" t="s">
        <v>154</v>
      </c>
      <c r="Q27" s="42" t="s">
        <v>274</v>
      </c>
      <c r="R27" s="42" t="s">
        <v>256</v>
      </c>
      <c r="S27" s="83">
        <v>970000000</v>
      </c>
      <c r="V27" s="48" t="str">
        <f>IFERROR(VLOOKUP(#REF!,Listas!$B$33:$C$37,2,FALSE),"")</f>
        <v/>
      </c>
    </row>
    <row r="28" spans="1:22" ht="150" hidden="1">
      <c r="A28" s="42" t="s">
        <v>85</v>
      </c>
      <c r="B28" s="55" t="s">
        <v>166</v>
      </c>
      <c r="C28" s="42" t="s">
        <v>119</v>
      </c>
      <c r="D28" s="42" t="s">
        <v>120</v>
      </c>
      <c r="E28" s="42" t="s">
        <v>128</v>
      </c>
      <c r="F28" s="54" t="s">
        <v>129</v>
      </c>
      <c r="G28" s="42" t="s">
        <v>130</v>
      </c>
      <c r="H28" s="59" t="s">
        <v>497</v>
      </c>
      <c r="I28" s="42" t="s">
        <v>233</v>
      </c>
      <c r="J28" s="54" t="s">
        <v>498</v>
      </c>
      <c r="K28" s="54">
        <v>2701012</v>
      </c>
      <c r="L28" s="54" t="s">
        <v>164</v>
      </c>
      <c r="M28" s="54" t="s">
        <v>499</v>
      </c>
      <c r="N28" s="54">
        <v>4</v>
      </c>
      <c r="O28" s="54" t="s">
        <v>500</v>
      </c>
      <c r="P28" s="54" t="s">
        <v>154</v>
      </c>
      <c r="Q28" s="42" t="s">
        <v>131</v>
      </c>
      <c r="R28" s="42" t="s">
        <v>256</v>
      </c>
      <c r="S28" s="81">
        <v>2000000000</v>
      </c>
      <c r="V28" s="48"/>
    </row>
    <row r="29" spans="1:22" ht="150" hidden="1">
      <c r="A29" s="42" t="s">
        <v>85</v>
      </c>
      <c r="B29" s="55" t="s">
        <v>166</v>
      </c>
      <c r="C29" s="42" t="s">
        <v>119</v>
      </c>
      <c r="D29" s="42" t="s">
        <v>120</v>
      </c>
      <c r="E29" s="42" t="s">
        <v>128</v>
      </c>
      <c r="F29" s="54" t="s">
        <v>129</v>
      </c>
      <c r="G29" s="42" t="s">
        <v>130</v>
      </c>
      <c r="H29" s="54" t="s">
        <v>364</v>
      </c>
      <c r="I29" s="54" t="s">
        <v>233</v>
      </c>
      <c r="J29" s="54" t="s">
        <v>365</v>
      </c>
      <c r="K29" s="54">
        <v>2701012</v>
      </c>
      <c r="L29" s="54" t="s">
        <v>164</v>
      </c>
      <c r="M29" s="54" t="s">
        <v>366</v>
      </c>
      <c r="N29" s="54">
        <v>1</v>
      </c>
      <c r="O29" s="54" t="s">
        <v>363</v>
      </c>
      <c r="P29" s="54" t="s">
        <v>154</v>
      </c>
      <c r="Q29" s="42" t="s">
        <v>122</v>
      </c>
      <c r="R29" s="42" t="s">
        <v>256</v>
      </c>
      <c r="S29" s="89">
        <v>817381149</v>
      </c>
      <c r="V29" s="48"/>
    </row>
    <row r="30" spans="1:22" ht="150" hidden="1">
      <c r="A30" s="42" t="s">
        <v>85</v>
      </c>
      <c r="B30" s="55" t="s">
        <v>166</v>
      </c>
      <c r="C30" s="42" t="s">
        <v>119</v>
      </c>
      <c r="D30" s="42" t="s">
        <v>120</v>
      </c>
      <c r="E30" s="42" t="s">
        <v>128</v>
      </c>
      <c r="F30" s="54" t="s">
        <v>129</v>
      </c>
      <c r="G30" s="42" t="s">
        <v>130</v>
      </c>
      <c r="H30" s="54" t="s">
        <v>364</v>
      </c>
      <c r="I30" s="54" t="s">
        <v>233</v>
      </c>
      <c r="J30" s="54" t="s">
        <v>365</v>
      </c>
      <c r="K30" s="54">
        <v>2701012</v>
      </c>
      <c r="L30" s="54" t="s">
        <v>164</v>
      </c>
      <c r="M30" s="54" t="s">
        <v>367</v>
      </c>
      <c r="N30" s="69">
        <v>0.97</v>
      </c>
      <c r="O30" s="54" t="s">
        <v>363</v>
      </c>
      <c r="P30" s="54" t="s">
        <v>154</v>
      </c>
      <c r="Q30" s="42" t="s">
        <v>122</v>
      </c>
      <c r="R30" s="42" t="s">
        <v>256</v>
      </c>
      <c r="S30" s="89">
        <v>8289006203</v>
      </c>
      <c r="V30" s="48"/>
    </row>
    <row r="31" spans="1:22" ht="150" hidden="1">
      <c r="A31" s="42" t="s">
        <v>85</v>
      </c>
      <c r="B31" s="55" t="s">
        <v>166</v>
      </c>
      <c r="C31" s="42" t="s">
        <v>119</v>
      </c>
      <c r="D31" s="42" t="s">
        <v>120</v>
      </c>
      <c r="E31" s="42" t="s">
        <v>128</v>
      </c>
      <c r="F31" s="54" t="s">
        <v>129</v>
      </c>
      <c r="G31" s="42" t="s">
        <v>130</v>
      </c>
      <c r="H31" s="54" t="s">
        <v>364</v>
      </c>
      <c r="I31" s="54" t="s">
        <v>233</v>
      </c>
      <c r="J31" s="54" t="s">
        <v>365</v>
      </c>
      <c r="K31" s="54">
        <v>2701012</v>
      </c>
      <c r="L31" s="54" t="s">
        <v>164</v>
      </c>
      <c r="M31" s="54" t="s">
        <v>368</v>
      </c>
      <c r="N31" s="66">
        <v>0.7</v>
      </c>
      <c r="O31" s="54" t="s">
        <v>363</v>
      </c>
      <c r="P31" s="54" t="s">
        <v>154</v>
      </c>
      <c r="Q31" s="42" t="s">
        <v>122</v>
      </c>
      <c r="R31" s="42" t="s">
        <v>256</v>
      </c>
      <c r="S31" s="89">
        <v>16394438764</v>
      </c>
      <c r="V31" s="48" t="str">
        <f>IFERROR(VLOOKUP(#REF!,Listas!$B$33:$C$37,2,FALSE),"")</f>
        <v/>
      </c>
    </row>
    <row r="32" spans="1:22" ht="355.5" hidden="1" customHeight="1">
      <c r="A32" s="42" t="s">
        <v>85</v>
      </c>
      <c r="B32" s="42" t="s">
        <v>165</v>
      </c>
      <c r="C32" s="42" t="s">
        <v>119</v>
      </c>
      <c r="D32" s="42" t="s">
        <v>120</v>
      </c>
      <c r="E32" s="42" t="s">
        <v>132</v>
      </c>
      <c r="F32" s="64">
        <v>2018011000724</v>
      </c>
      <c r="G32" s="42" t="s">
        <v>133</v>
      </c>
      <c r="H32" s="54" t="s">
        <v>360</v>
      </c>
      <c r="I32" s="42" t="s">
        <v>234</v>
      </c>
      <c r="J32" s="54" t="s">
        <v>361</v>
      </c>
      <c r="K32" s="42">
        <v>2701012</v>
      </c>
      <c r="L32" s="42" t="s">
        <v>164</v>
      </c>
      <c r="M32" s="54" t="s">
        <v>362</v>
      </c>
      <c r="N32" s="66">
        <v>0.1</v>
      </c>
      <c r="O32" s="54" t="s">
        <v>363</v>
      </c>
      <c r="P32" s="54" t="s">
        <v>154</v>
      </c>
      <c r="Q32" s="42" t="s">
        <v>122</v>
      </c>
      <c r="R32" s="42" t="s">
        <v>256</v>
      </c>
      <c r="S32" s="51">
        <v>37100000000</v>
      </c>
      <c r="V32" s="48" t="str">
        <f>IFERROR(VLOOKUP(#REF!,Listas!$B$33:$C$37,2,FALSE),"")</f>
        <v/>
      </c>
    </row>
    <row r="33" spans="1:22" ht="54" hidden="1" customHeight="1">
      <c r="A33" s="42" t="s">
        <v>93</v>
      </c>
      <c r="B33" s="42" t="s">
        <v>375</v>
      </c>
      <c r="C33" s="42" t="s">
        <v>119</v>
      </c>
      <c r="D33" s="42" t="s">
        <v>120</v>
      </c>
      <c r="E33" s="42" t="s">
        <v>254</v>
      </c>
      <c r="F33" s="73">
        <v>202300000000009</v>
      </c>
      <c r="G33" s="42" t="s">
        <v>255</v>
      </c>
      <c r="H33" s="42" t="s">
        <v>377</v>
      </c>
      <c r="I33" s="42" t="s">
        <v>378</v>
      </c>
      <c r="J33" s="42" t="s">
        <v>379</v>
      </c>
      <c r="K33" s="42">
        <v>2701060</v>
      </c>
      <c r="L33" s="42" t="s">
        <v>258</v>
      </c>
      <c r="M33" s="42" t="s">
        <v>388</v>
      </c>
      <c r="N33" s="42">
        <v>2</v>
      </c>
      <c r="O33" s="42" t="s">
        <v>224</v>
      </c>
      <c r="P33" s="54" t="s">
        <v>154</v>
      </c>
      <c r="Q33" s="42" t="s">
        <v>169</v>
      </c>
      <c r="R33" s="42" t="s">
        <v>257</v>
      </c>
      <c r="S33" s="112">
        <f>456377666972-S68-S71-S72-S78</f>
        <v>429771886972</v>
      </c>
      <c r="V33" s="48"/>
    </row>
    <row r="34" spans="1:22" ht="64.5" hidden="1" customHeight="1">
      <c r="A34" s="42" t="s">
        <v>93</v>
      </c>
      <c r="B34" s="42" t="s">
        <v>375</v>
      </c>
      <c r="C34" s="42" t="s">
        <v>119</v>
      </c>
      <c r="D34" s="42" t="s">
        <v>120</v>
      </c>
      <c r="E34" s="42" t="s">
        <v>254</v>
      </c>
      <c r="F34" s="73">
        <v>202300000000009</v>
      </c>
      <c r="G34" s="42" t="s">
        <v>255</v>
      </c>
      <c r="H34" s="42" t="s">
        <v>377</v>
      </c>
      <c r="I34" s="42" t="s">
        <v>380</v>
      </c>
      <c r="J34" s="42" t="s">
        <v>381</v>
      </c>
      <c r="K34" s="42">
        <v>2701060</v>
      </c>
      <c r="L34" s="42" t="s">
        <v>258</v>
      </c>
      <c r="M34" s="42" t="s">
        <v>389</v>
      </c>
      <c r="N34" s="42">
        <v>2</v>
      </c>
      <c r="O34" s="42" t="s">
        <v>224</v>
      </c>
      <c r="P34" s="54" t="s">
        <v>154</v>
      </c>
      <c r="Q34" s="42" t="s">
        <v>169</v>
      </c>
      <c r="R34" s="42" t="s">
        <v>257</v>
      </c>
      <c r="S34" s="113"/>
      <c r="V34" s="48"/>
    </row>
    <row r="35" spans="1:22" ht="64.5" hidden="1" customHeight="1">
      <c r="A35" s="42" t="s">
        <v>93</v>
      </c>
      <c r="B35" s="42" t="s">
        <v>376</v>
      </c>
      <c r="C35" s="42" t="s">
        <v>119</v>
      </c>
      <c r="D35" s="42" t="s">
        <v>120</v>
      </c>
      <c r="E35" s="42" t="s">
        <v>254</v>
      </c>
      <c r="F35" s="73">
        <v>202300000000009</v>
      </c>
      <c r="G35" s="42" t="s">
        <v>255</v>
      </c>
      <c r="H35" s="42" t="s">
        <v>377</v>
      </c>
      <c r="I35" s="42" t="s">
        <v>382</v>
      </c>
      <c r="J35" s="42" t="s">
        <v>383</v>
      </c>
      <c r="K35" s="42">
        <v>2701060</v>
      </c>
      <c r="L35" s="42" t="s">
        <v>258</v>
      </c>
      <c r="M35" s="42" t="s">
        <v>390</v>
      </c>
      <c r="N35" s="74">
        <v>8</v>
      </c>
      <c r="O35" s="42" t="s">
        <v>391</v>
      </c>
      <c r="P35" s="54" t="s">
        <v>154</v>
      </c>
      <c r="Q35" s="42" t="s">
        <v>169</v>
      </c>
      <c r="R35" s="42" t="s">
        <v>257</v>
      </c>
      <c r="S35" s="113"/>
      <c r="V35" s="48"/>
    </row>
    <row r="36" spans="1:22" ht="64.5" hidden="1" customHeight="1">
      <c r="A36" s="42" t="s">
        <v>93</v>
      </c>
      <c r="B36" s="42" t="s">
        <v>376</v>
      </c>
      <c r="C36" s="42" t="s">
        <v>119</v>
      </c>
      <c r="D36" s="42" t="s">
        <v>120</v>
      </c>
      <c r="E36" s="42" t="s">
        <v>254</v>
      </c>
      <c r="F36" s="73">
        <v>202300000000009</v>
      </c>
      <c r="G36" s="42" t="s">
        <v>255</v>
      </c>
      <c r="H36" s="42" t="s">
        <v>377</v>
      </c>
      <c r="I36" s="42" t="s">
        <v>382</v>
      </c>
      <c r="J36" s="42" t="s">
        <v>384</v>
      </c>
      <c r="K36" s="42">
        <v>2701060</v>
      </c>
      <c r="L36" s="42" t="s">
        <v>258</v>
      </c>
      <c r="M36" s="42" t="s">
        <v>392</v>
      </c>
      <c r="N36" s="74">
        <v>0.9</v>
      </c>
      <c r="O36" s="42" t="s">
        <v>393</v>
      </c>
      <c r="P36" s="54" t="s">
        <v>154</v>
      </c>
      <c r="Q36" s="42" t="s">
        <v>169</v>
      </c>
      <c r="R36" s="42" t="s">
        <v>257</v>
      </c>
      <c r="S36" s="113"/>
      <c r="V36" s="48"/>
    </row>
    <row r="37" spans="1:22" ht="64.5" hidden="1" customHeight="1">
      <c r="A37" s="42" t="s">
        <v>93</v>
      </c>
      <c r="B37" s="42" t="s">
        <v>376</v>
      </c>
      <c r="C37" s="42" t="s">
        <v>119</v>
      </c>
      <c r="D37" s="42" t="s">
        <v>120</v>
      </c>
      <c r="E37" s="42" t="s">
        <v>254</v>
      </c>
      <c r="F37" s="73">
        <v>202300000000009</v>
      </c>
      <c r="G37" s="42" t="s">
        <v>255</v>
      </c>
      <c r="H37" s="42" t="s">
        <v>377</v>
      </c>
      <c r="I37" s="42" t="s">
        <v>382</v>
      </c>
      <c r="J37" s="42" t="s">
        <v>385</v>
      </c>
      <c r="K37" s="42">
        <v>2701060</v>
      </c>
      <c r="L37" s="42" t="s">
        <v>258</v>
      </c>
      <c r="M37" s="42" t="s">
        <v>394</v>
      </c>
      <c r="N37" s="74">
        <v>0.9</v>
      </c>
      <c r="O37" s="42" t="s">
        <v>391</v>
      </c>
      <c r="P37" s="54" t="s">
        <v>153</v>
      </c>
      <c r="Q37" s="42" t="s">
        <v>169</v>
      </c>
      <c r="R37" s="42" t="s">
        <v>257</v>
      </c>
      <c r="S37" s="113"/>
      <c r="V37" s="48"/>
    </row>
    <row r="38" spans="1:22" ht="64.5" hidden="1" customHeight="1">
      <c r="A38" s="42" t="s">
        <v>93</v>
      </c>
      <c r="B38" s="42" t="s">
        <v>376</v>
      </c>
      <c r="C38" s="42" t="s">
        <v>119</v>
      </c>
      <c r="D38" s="42" t="s">
        <v>120</v>
      </c>
      <c r="E38" s="42" t="s">
        <v>254</v>
      </c>
      <c r="F38" s="73">
        <v>202300000000009</v>
      </c>
      <c r="G38" s="42" t="s">
        <v>255</v>
      </c>
      <c r="H38" s="42" t="s">
        <v>377</v>
      </c>
      <c r="I38" s="42" t="s">
        <v>382</v>
      </c>
      <c r="J38" s="42" t="s">
        <v>386</v>
      </c>
      <c r="K38" s="42">
        <v>2701060</v>
      </c>
      <c r="L38" s="42" t="s">
        <v>258</v>
      </c>
      <c r="M38" s="42" t="s">
        <v>395</v>
      </c>
      <c r="N38" s="74">
        <v>0.95</v>
      </c>
      <c r="O38" s="42" t="s">
        <v>393</v>
      </c>
      <c r="P38" s="54" t="s">
        <v>153</v>
      </c>
      <c r="Q38" s="42" t="s">
        <v>169</v>
      </c>
      <c r="R38" s="42" t="s">
        <v>257</v>
      </c>
      <c r="S38" s="113"/>
      <c r="V38" s="48"/>
    </row>
    <row r="39" spans="1:22" ht="64.5" hidden="1" customHeight="1">
      <c r="A39" s="42" t="s">
        <v>93</v>
      </c>
      <c r="B39" s="42" t="s">
        <v>376</v>
      </c>
      <c r="C39" s="42" t="s">
        <v>119</v>
      </c>
      <c r="D39" s="42" t="s">
        <v>120</v>
      </c>
      <c r="E39" s="42" t="s">
        <v>254</v>
      </c>
      <c r="F39" s="73">
        <v>202300000000009</v>
      </c>
      <c r="G39" s="42" t="s">
        <v>255</v>
      </c>
      <c r="H39" s="42" t="s">
        <v>377</v>
      </c>
      <c r="I39" s="42" t="s">
        <v>382</v>
      </c>
      <c r="J39" s="42" t="s">
        <v>387</v>
      </c>
      <c r="K39" s="42">
        <v>2701060</v>
      </c>
      <c r="L39" s="42" t="s">
        <v>258</v>
      </c>
      <c r="M39" s="42" t="s">
        <v>396</v>
      </c>
      <c r="N39" s="74">
        <v>100</v>
      </c>
      <c r="O39" s="42" t="s">
        <v>391</v>
      </c>
      <c r="P39" s="54" t="s">
        <v>154</v>
      </c>
      <c r="Q39" s="42" t="s">
        <v>169</v>
      </c>
      <c r="R39" s="42" t="s">
        <v>257</v>
      </c>
      <c r="S39" s="113"/>
      <c r="V39" s="48"/>
    </row>
    <row r="40" spans="1:22" ht="64.5" hidden="1" customHeight="1">
      <c r="A40" s="42" t="s">
        <v>93</v>
      </c>
      <c r="B40" s="42" t="s">
        <v>376</v>
      </c>
      <c r="C40" s="42" t="s">
        <v>119</v>
      </c>
      <c r="D40" s="42" t="s">
        <v>120</v>
      </c>
      <c r="E40" s="42" t="s">
        <v>254</v>
      </c>
      <c r="F40" s="73">
        <v>202300000000009</v>
      </c>
      <c r="G40" s="42" t="s">
        <v>255</v>
      </c>
      <c r="H40" s="42" t="s">
        <v>377</v>
      </c>
      <c r="I40" s="42" t="s">
        <v>382</v>
      </c>
      <c r="J40" s="42" t="s">
        <v>416</v>
      </c>
      <c r="K40" s="42">
        <v>2701060</v>
      </c>
      <c r="L40" s="42" t="s">
        <v>258</v>
      </c>
      <c r="M40" s="42" t="s">
        <v>418</v>
      </c>
      <c r="N40" s="42">
        <v>10</v>
      </c>
      <c r="O40" s="42" t="s">
        <v>224</v>
      </c>
      <c r="P40" s="54" t="s">
        <v>153</v>
      </c>
      <c r="Q40" s="42" t="s">
        <v>169</v>
      </c>
      <c r="R40" s="42" t="s">
        <v>257</v>
      </c>
      <c r="S40" s="113"/>
      <c r="V40" s="48"/>
    </row>
    <row r="41" spans="1:22" ht="135" hidden="1" customHeight="1">
      <c r="A41" s="42" t="s">
        <v>93</v>
      </c>
      <c r="B41" s="42" t="s">
        <v>376</v>
      </c>
      <c r="C41" s="42" t="s">
        <v>119</v>
      </c>
      <c r="D41" s="42" t="s">
        <v>120</v>
      </c>
      <c r="E41" s="42" t="s">
        <v>254</v>
      </c>
      <c r="F41" s="73">
        <v>202300000000009</v>
      </c>
      <c r="G41" s="42" t="s">
        <v>255</v>
      </c>
      <c r="H41" s="42" t="s">
        <v>377</v>
      </c>
      <c r="I41" s="42" t="s">
        <v>382</v>
      </c>
      <c r="J41" s="42" t="s">
        <v>417</v>
      </c>
      <c r="K41" s="42">
        <v>2701060</v>
      </c>
      <c r="L41" s="42" t="s">
        <v>258</v>
      </c>
      <c r="M41" s="42" t="s">
        <v>419</v>
      </c>
      <c r="N41" s="74">
        <v>1</v>
      </c>
      <c r="O41" s="42" t="s">
        <v>405</v>
      </c>
      <c r="P41" s="54" t="s">
        <v>154</v>
      </c>
      <c r="Q41" s="42" t="s">
        <v>169</v>
      </c>
      <c r="R41" s="42" t="s">
        <v>257</v>
      </c>
      <c r="S41" s="113"/>
      <c r="V41" s="48"/>
    </row>
    <row r="42" spans="1:22" ht="210" hidden="1">
      <c r="A42" s="42" t="s">
        <v>93</v>
      </c>
      <c r="B42" s="42" t="s">
        <v>397</v>
      </c>
      <c r="C42" s="42" t="s">
        <v>119</v>
      </c>
      <c r="D42" s="42" t="s">
        <v>120</v>
      </c>
      <c r="E42" s="42" t="s">
        <v>254</v>
      </c>
      <c r="F42" s="73">
        <f>IFERROR([3]INVERSION!$J$56,"")</f>
        <v>202300000000009</v>
      </c>
      <c r="G42" s="42" t="s">
        <v>255</v>
      </c>
      <c r="H42" s="42" t="str">
        <f>IFERROR([3]INVERSION!$L$56,"")</f>
        <v>Facilitar la gestión de información, para la toma de decisiones</v>
      </c>
      <c r="I42" s="75" t="str">
        <f>IFERROR([3]INVERSION!$M$56,"")</f>
        <v>Gestión Digital Judicial </v>
      </c>
      <c r="J42" s="42" t="s">
        <v>398</v>
      </c>
      <c r="K42" s="42">
        <v>2701052</v>
      </c>
      <c r="L42" s="42" t="s">
        <v>259</v>
      </c>
      <c r="M42" s="42" t="s">
        <v>399</v>
      </c>
      <c r="N42" s="74">
        <v>429</v>
      </c>
      <c r="O42" s="42" t="s">
        <v>400</v>
      </c>
      <c r="P42" s="54" t="s">
        <v>154</v>
      </c>
      <c r="Q42" s="42" t="s">
        <v>169</v>
      </c>
      <c r="R42" s="42" t="s">
        <v>257</v>
      </c>
      <c r="S42" s="113"/>
      <c r="V42" s="48"/>
    </row>
    <row r="43" spans="1:22" ht="210" hidden="1">
      <c r="A43" s="42" t="s">
        <v>93</v>
      </c>
      <c r="B43" s="42" t="s">
        <v>397</v>
      </c>
      <c r="C43" s="42" t="s">
        <v>119</v>
      </c>
      <c r="D43" s="42" t="s">
        <v>120</v>
      </c>
      <c r="E43" s="42" t="s">
        <v>254</v>
      </c>
      <c r="F43" s="73">
        <f>IFERROR([3]INVERSION!$J$56,"")</f>
        <v>202300000000009</v>
      </c>
      <c r="G43" s="42" t="s">
        <v>255</v>
      </c>
      <c r="H43" s="42" t="s">
        <v>377</v>
      </c>
      <c r="I43" s="75" t="str">
        <f>IFERROR([3]INVERSION!$M$56,"")</f>
        <v>Gestión Digital Judicial </v>
      </c>
      <c r="J43" s="42" t="s">
        <v>398</v>
      </c>
      <c r="K43" s="42">
        <v>2701052</v>
      </c>
      <c r="L43" s="42" t="s">
        <v>259</v>
      </c>
      <c r="M43" s="42" t="s">
        <v>401</v>
      </c>
      <c r="N43" s="74">
        <v>1</v>
      </c>
      <c r="O43" s="74" t="s">
        <v>224</v>
      </c>
      <c r="P43" s="54" t="s">
        <v>154</v>
      </c>
      <c r="Q43" s="42" t="s">
        <v>169</v>
      </c>
      <c r="R43" s="42" t="s">
        <v>257</v>
      </c>
      <c r="S43" s="113"/>
      <c r="V43" s="48"/>
    </row>
    <row r="44" spans="1:22" ht="210" hidden="1">
      <c r="A44" s="42" t="s">
        <v>93</v>
      </c>
      <c r="B44" s="42" t="s">
        <v>397</v>
      </c>
      <c r="C44" s="42" t="s">
        <v>119</v>
      </c>
      <c r="D44" s="42" t="s">
        <v>120</v>
      </c>
      <c r="E44" s="42" t="s">
        <v>254</v>
      </c>
      <c r="F44" s="73">
        <f>IFERROR([3]INVERSION!$J$56,"")</f>
        <v>202300000000009</v>
      </c>
      <c r="G44" s="42" t="s">
        <v>255</v>
      </c>
      <c r="H44" s="42" t="s">
        <v>377</v>
      </c>
      <c r="I44" s="75" t="str">
        <f>IFERROR([3]INVERSION!$M$56,"")</f>
        <v>Gestión Digital Judicial </v>
      </c>
      <c r="J44" s="42" t="s">
        <v>398</v>
      </c>
      <c r="K44" s="42">
        <v>2701052</v>
      </c>
      <c r="L44" s="42" t="s">
        <v>259</v>
      </c>
      <c r="M44" s="42" t="s">
        <v>402</v>
      </c>
      <c r="N44" s="74">
        <v>2</v>
      </c>
      <c r="O44" s="74" t="s">
        <v>224</v>
      </c>
      <c r="P44" s="54" t="s">
        <v>154</v>
      </c>
      <c r="Q44" s="42" t="s">
        <v>169</v>
      </c>
      <c r="R44" s="42" t="s">
        <v>257</v>
      </c>
      <c r="S44" s="113"/>
      <c r="V44" s="48"/>
    </row>
    <row r="45" spans="1:22" ht="210" hidden="1">
      <c r="A45" s="42" t="s">
        <v>93</v>
      </c>
      <c r="B45" s="42" t="s">
        <v>397</v>
      </c>
      <c r="C45" s="42" t="s">
        <v>119</v>
      </c>
      <c r="D45" s="42" t="s">
        <v>120</v>
      </c>
      <c r="E45" s="42" t="s">
        <v>254</v>
      </c>
      <c r="F45" s="73">
        <f>IFERROR([3]INVERSION!$J$56,"")</f>
        <v>202300000000009</v>
      </c>
      <c r="G45" s="42" t="s">
        <v>255</v>
      </c>
      <c r="H45" s="42" t="s">
        <v>377</v>
      </c>
      <c r="I45" s="75" t="str">
        <f>IFERROR([3]INVERSION!$M$56,"")</f>
        <v>Gestión Digital Judicial </v>
      </c>
      <c r="J45" s="42" t="s">
        <v>398</v>
      </c>
      <c r="K45" s="42">
        <v>2701052</v>
      </c>
      <c r="L45" s="42" t="s">
        <v>259</v>
      </c>
      <c r="M45" s="42" t="s">
        <v>403</v>
      </c>
      <c r="N45" s="74">
        <v>1</v>
      </c>
      <c r="O45" s="74" t="s">
        <v>224</v>
      </c>
      <c r="P45" s="54" t="s">
        <v>154</v>
      </c>
      <c r="Q45" s="42" t="s">
        <v>169</v>
      </c>
      <c r="R45" s="42" t="s">
        <v>257</v>
      </c>
      <c r="S45" s="113"/>
      <c r="V45" s="48"/>
    </row>
    <row r="46" spans="1:22" ht="210" hidden="1">
      <c r="A46" s="42" t="s">
        <v>93</v>
      </c>
      <c r="B46" s="42" t="s">
        <v>397</v>
      </c>
      <c r="C46" s="42" t="s">
        <v>119</v>
      </c>
      <c r="D46" s="42" t="s">
        <v>120</v>
      </c>
      <c r="E46" s="42" t="s">
        <v>254</v>
      </c>
      <c r="F46" s="73">
        <f>IFERROR([3]INVERSION!$J$56,"")</f>
        <v>202300000000009</v>
      </c>
      <c r="G46" s="42" t="s">
        <v>255</v>
      </c>
      <c r="H46" s="42" t="s">
        <v>377</v>
      </c>
      <c r="I46" s="75" t="str">
        <f>IFERROR([3]INVERSION!$M$56,"")</f>
        <v>Gestión Digital Judicial </v>
      </c>
      <c r="J46" s="42" t="s">
        <v>398</v>
      </c>
      <c r="K46" s="42">
        <v>2701052</v>
      </c>
      <c r="L46" s="42" t="s">
        <v>259</v>
      </c>
      <c r="M46" s="42" t="s">
        <v>404</v>
      </c>
      <c r="N46" s="42">
        <v>1</v>
      </c>
      <c r="O46" s="42" t="s">
        <v>405</v>
      </c>
      <c r="P46" s="54" t="s">
        <v>154</v>
      </c>
      <c r="Q46" s="42" t="s">
        <v>169</v>
      </c>
      <c r="R46" s="42" t="s">
        <v>257</v>
      </c>
      <c r="S46" s="113"/>
      <c r="V46" s="48"/>
    </row>
    <row r="47" spans="1:22" ht="330" hidden="1">
      <c r="A47" s="42" t="s">
        <v>111</v>
      </c>
      <c r="B47" s="42" t="s">
        <v>406</v>
      </c>
      <c r="C47" s="42" t="s">
        <v>119</v>
      </c>
      <c r="D47" s="42" t="s">
        <v>120</v>
      </c>
      <c r="E47" s="42" t="s">
        <v>254</v>
      </c>
      <c r="F47" s="73">
        <f>IFERROR([3]INVERSION!$J$56,"")</f>
        <v>202300000000009</v>
      </c>
      <c r="G47" s="42" t="s">
        <v>255</v>
      </c>
      <c r="H47" s="42" t="s">
        <v>377</v>
      </c>
      <c r="I47" s="42" t="s">
        <v>408</v>
      </c>
      <c r="J47" s="42" t="s">
        <v>409</v>
      </c>
      <c r="K47" s="42">
        <v>2701052</v>
      </c>
      <c r="L47" s="42" t="s">
        <v>259</v>
      </c>
      <c r="M47" s="42" t="s">
        <v>415</v>
      </c>
      <c r="N47" s="42">
        <v>2</v>
      </c>
      <c r="O47" s="42" t="s">
        <v>210</v>
      </c>
      <c r="P47" s="54" t="s">
        <v>154</v>
      </c>
      <c r="Q47" s="42" t="s">
        <v>169</v>
      </c>
      <c r="R47" s="42" t="s">
        <v>257</v>
      </c>
      <c r="S47" s="113"/>
      <c r="V47" s="48"/>
    </row>
    <row r="48" spans="1:22" ht="330" hidden="1">
      <c r="A48" s="42" t="s">
        <v>111</v>
      </c>
      <c r="B48" s="42" t="s">
        <v>406</v>
      </c>
      <c r="C48" s="42" t="s">
        <v>119</v>
      </c>
      <c r="D48" s="42" t="s">
        <v>120</v>
      </c>
      <c r="E48" s="42" t="s">
        <v>254</v>
      </c>
      <c r="F48" s="73">
        <f>IFERROR([3]INVERSION!$J$56,"")</f>
        <v>202300000000009</v>
      </c>
      <c r="G48" s="42" t="s">
        <v>255</v>
      </c>
      <c r="H48" s="42" t="s">
        <v>377</v>
      </c>
      <c r="I48" s="42" t="s">
        <v>408</v>
      </c>
      <c r="J48" s="42" t="s">
        <v>409</v>
      </c>
      <c r="K48" s="42">
        <v>2701052</v>
      </c>
      <c r="L48" s="42" t="s">
        <v>259</v>
      </c>
      <c r="M48" s="42" t="s">
        <v>411</v>
      </c>
      <c r="N48" s="74">
        <v>1</v>
      </c>
      <c r="O48" s="42" t="s">
        <v>210</v>
      </c>
      <c r="P48" s="54" t="s">
        <v>154</v>
      </c>
      <c r="Q48" s="42" t="s">
        <v>169</v>
      </c>
      <c r="R48" s="42" t="s">
        <v>257</v>
      </c>
      <c r="S48" s="113"/>
      <c r="V48" s="48"/>
    </row>
    <row r="49" spans="1:22" ht="165" hidden="1">
      <c r="A49" s="42" t="s">
        <v>93</v>
      </c>
      <c r="B49" s="42" t="s">
        <v>375</v>
      </c>
      <c r="C49" s="42" t="s">
        <v>119</v>
      </c>
      <c r="D49" s="42" t="s">
        <v>120</v>
      </c>
      <c r="E49" s="42" t="s">
        <v>254</v>
      </c>
      <c r="F49" s="73">
        <v>202300000000009</v>
      </c>
      <c r="G49" s="42" t="s">
        <v>255</v>
      </c>
      <c r="H49" s="42" t="s">
        <v>377</v>
      </c>
      <c r="I49" s="42" t="s">
        <v>378</v>
      </c>
      <c r="J49" s="42" t="s">
        <v>379</v>
      </c>
      <c r="K49" s="42" t="s">
        <v>170</v>
      </c>
      <c r="L49" s="42" t="s">
        <v>171</v>
      </c>
      <c r="M49" s="42" t="s">
        <v>420</v>
      </c>
      <c r="N49" s="42">
        <v>1</v>
      </c>
      <c r="O49" s="42" t="s">
        <v>224</v>
      </c>
      <c r="P49" s="42" t="s">
        <v>154</v>
      </c>
      <c r="Q49" s="42" t="s">
        <v>269</v>
      </c>
      <c r="R49" s="42" t="s">
        <v>256</v>
      </c>
      <c r="S49" s="113"/>
      <c r="V49" s="48"/>
    </row>
    <row r="50" spans="1:22" ht="135" hidden="1">
      <c r="A50" s="42" t="s">
        <v>93</v>
      </c>
      <c r="B50" s="42" t="s">
        <v>38</v>
      </c>
      <c r="C50" s="42" t="s">
        <v>119</v>
      </c>
      <c r="D50" s="42" t="s">
        <v>120</v>
      </c>
      <c r="E50" s="42" t="s">
        <v>254</v>
      </c>
      <c r="F50" s="73">
        <v>202300000000009</v>
      </c>
      <c r="G50" s="42" t="s">
        <v>255</v>
      </c>
      <c r="H50" s="42" t="s">
        <v>377</v>
      </c>
      <c r="I50" s="42" t="s">
        <v>382</v>
      </c>
      <c r="J50" s="78" t="s">
        <v>444</v>
      </c>
      <c r="K50" s="42">
        <v>2701057</v>
      </c>
      <c r="L50" s="42" t="s">
        <v>260</v>
      </c>
      <c r="M50" s="42" t="s">
        <v>445</v>
      </c>
      <c r="N50" s="42">
        <v>1</v>
      </c>
      <c r="O50" s="42" t="s">
        <v>446</v>
      </c>
      <c r="P50" s="54" t="s">
        <v>154</v>
      </c>
      <c r="Q50" s="42" t="s">
        <v>169</v>
      </c>
      <c r="R50" s="42" t="s">
        <v>257</v>
      </c>
      <c r="S50" s="113"/>
      <c r="V50" s="48"/>
    </row>
    <row r="51" spans="1:22" ht="120" hidden="1" customHeight="1">
      <c r="A51" s="42" t="s">
        <v>93</v>
      </c>
      <c r="B51" s="42" t="s">
        <v>96</v>
      </c>
      <c r="C51" s="42" t="s">
        <v>119</v>
      </c>
      <c r="D51" s="42" t="s">
        <v>120</v>
      </c>
      <c r="E51" s="42" t="s">
        <v>254</v>
      </c>
      <c r="F51" s="73">
        <v>202300000000009</v>
      </c>
      <c r="G51" s="42" t="s">
        <v>255</v>
      </c>
      <c r="H51" s="42" t="s">
        <v>377</v>
      </c>
      <c r="I51" s="42" t="s">
        <v>408</v>
      </c>
      <c r="J51" s="42" t="s">
        <v>409</v>
      </c>
      <c r="K51" s="42">
        <v>2701057</v>
      </c>
      <c r="L51" s="42" t="s">
        <v>260</v>
      </c>
      <c r="M51" s="42" t="s">
        <v>411</v>
      </c>
      <c r="N51" s="74">
        <v>1</v>
      </c>
      <c r="O51" s="42" t="s">
        <v>210</v>
      </c>
      <c r="P51" s="54" t="s">
        <v>154</v>
      </c>
      <c r="Q51" s="42" t="s">
        <v>169</v>
      </c>
      <c r="R51" s="42" t="s">
        <v>257</v>
      </c>
      <c r="S51" s="113"/>
      <c r="V51" s="48"/>
    </row>
    <row r="52" spans="1:22" ht="120" hidden="1" customHeight="1">
      <c r="A52" s="42" t="s">
        <v>100</v>
      </c>
      <c r="B52" s="42" t="s">
        <v>434</v>
      </c>
      <c r="C52" s="42" t="s">
        <v>119</v>
      </c>
      <c r="D52" s="42" t="s">
        <v>120</v>
      </c>
      <c r="E52" s="42" t="s">
        <v>254</v>
      </c>
      <c r="F52" s="73">
        <v>202300000000009</v>
      </c>
      <c r="G52" s="42" t="s">
        <v>255</v>
      </c>
      <c r="H52" s="42" t="s">
        <v>377</v>
      </c>
      <c r="I52" s="42" t="s">
        <v>440</v>
      </c>
      <c r="J52" s="42" t="s">
        <v>447</v>
      </c>
      <c r="K52" s="42" t="s">
        <v>262</v>
      </c>
      <c r="L52" s="42" t="s">
        <v>261</v>
      </c>
      <c r="M52" s="42" t="s">
        <v>448</v>
      </c>
      <c r="N52" s="74">
        <v>0.8</v>
      </c>
      <c r="O52" s="42" t="s">
        <v>391</v>
      </c>
      <c r="P52" s="54" t="s">
        <v>154</v>
      </c>
      <c r="Q52" s="42" t="s">
        <v>269</v>
      </c>
      <c r="R52" s="42" t="s">
        <v>257</v>
      </c>
      <c r="S52" s="113"/>
      <c r="V52" s="48"/>
    </row>
    <row r="53" spans="1:22" ht="120" hidden="1" customHeight="1">
      <c r="A53" s="42" t="s">
        <v>93</v>
      </c>
      <c r="B53" s="42" t="s">
        <v>453</v>
      </c>
      <c r="C53" s="42" t="s">
        <v>119</v>
      </c>
      <c r="D53" s="42" t="s">
        <v>120</v>
      </c>
      <c r="E53" s="42" t="s">
        <v>254</v>
      </c>
      <c r="F53" s="73">
        <v>202300000000009</v>
      </c>
      <c r="G53" s="42" t="s">
        <v>255</v>
      </c>
      <c r="H53" s="42" t="s">
        <v>377</v>
      </c>
      <c r="I53" s="42" t="s">
        <v>440</v>
      </c>
      <c r="J53" s="42" t="s">
        <v>454</v>
      </c>
      <c r="K53" s="42" t="s">
        <v>263</v>
      </c>
      <c r="L53" s="42" t="s">
        <v>264</v>
      </c>
      <c r="M53" s="42" t="s">
        <v>455</v>
      </c>
      <c r="N53" s="74">
        <v>1</v>
      </c>
      <c r="O53" s="74" t="s">
        <v>405</v>
      </c>
      <c r="P53" s="54" t="s">
        <v>154</v>
      </c>
      <c r="Q53" s="42" t="s">
        <v>269</v>
      </c>
      <c r="R53" s="42" t="s">
        <v>257</v>
      </c>
      <c r="S53" s="113"/>
      <c r="V53" s="48"/>
    </row>
    <row r="54" spans="1:22" ht="120" hidden="1" customHeight="1">
      <c r="A54" s="42" t="s">
        <v>93</v>
      </c>
      <c r="B54" s="42" t="s">
        <v>376</v>
      </c>
      <c r="C54" s="42" t="s">
        <v>119</v>
      </c>
      <c r="D54" s="42" t="s">
        <v>120</v>
      </c>
      <c r="E54" s="42" t="s">
        <v>254</v>
      </c>
      <c r="F54" s="73">
        <v>202300000000009</v>
      </c>
      <c r="G54" s="42" t="s">
        <v>255</v>
      </c>
      <c r="H54" s="42" t="s">
        <v>377</v>
      </c>
      <c r="I54" s="42" t="s">
        <v>382</v>
      </c>
      <c r="J54" s="42" t="s">
        <v>456</v>
      </c>
      <c r="K54" s="42" t="s">
        <v>265</v>
      </c>
      <c r="L54" s="42" t="s">
        <v>266</v>
      </c>
      <c r="M54" s="42" t="s">
        <v>457</v>
      </c>
      <c r="N54" s="74">
        <v>16</v>
      </c>
      <c r="O54" s="42" t="s">
        <v>405</v>
      </c>
      <c r="P54" s="54" t="s">
        <v>154</v>
      </c>
      <c r="Q54" s="42" t="s">
        <v>269</v>
      </c>
      <c r="R54" s="42" t="s">
        <v>257</v>
      </c>
      <c r="S54" s="113"/>
      <c r="V54" s="48"/>
    </row>
    <row r="55" spans="1:22" ht="39" hidden="1" customHeight="1">
      <c r="A55" s="42" t="s">
        <v>93</v>
      </c>
      <c r="B55" s="42" t="s">
        <v>443</v>
      </c>
      <c r="C55" s="42" t="s">
        <v>119</v>
      </c>
      <c r="D55" s="42" t="s">
        <v>120</v>
      </c>
      <c r="E55" s="42" t="s">
        <v>254</v>
      </c>
      <c r="F55" s="73">
        <v>202300000000009</v>
      </c>
      <c r="G55" s="42" t="s">
        <v>255</v>
      </c>
      <c r="H55" s="42" t="s">
        <v>377</v>
      </c>
      <c r="I55" s="42" t="s">
        <v>382</v>
      </c>
      <c r="J55" s="42" t="s">
        <v>449</v>
      </c>
      <c r="K55" s="42" t="s">
        <v>267</v>
      </c>
      <c r="L55" s="42" t="s">
        <v>268</v>
      </c>
      <c r="M55" s="42" t="s">
        <v>451</v>
      </c>
      <c r="N55" s="42">
        <v>2</v>
      </c>
      <c r="O55" s="42" t="s">
        <v>224</v>
      </c>
      <c r="P55" s="54" t="s">
        <v>154</v>
      </c>
      <c r="Q55" s="42" t="s">
        <v>269</v>
      </c>
      <c r="R55" s="42" t="s">
        <v>257</v>
      </c>
      <c r="S55" s="113"/>
      <c r="V55" s="48"/>
    </row>
    <row r="56" spans="1:22" ht="39" hidden="1" customHeight="1">
      <c r="A56" s="42" t="s">
        <v>93</v>
      </c>
      <c r="B56" s="42" t="s">
        <v>375</v>
      </c>
      <c r="C56" s="42" t="s">
        <v>119</v>
      </c>
      <c r="D56" s="42" t="s">
        <v>120</v>
      </c>
      <c r="E56" s="42" t="s">
        <v>254</v>
      </c>
      <c r="F56" s="73">
        <v>202300000000009</v>
      </c>
      <c r="G56" s="42" t="s">
        <v>255</v>
      </c>
      <c r="H56" s="42" t="s">
        <v>377</v>
      </c>
      <c r="I56" s="42" t="s">
        <v>380</v>
      </c>
      <c r="J56" s="42" t="s">
        <v>381</v>
      </c>
      <c r="K56" s="42" t="s">
        <v>267</v>
      </c>
      <c r="L56" s="42" t="s">
        <v>268</v>
      </c>
      <c r="M56" s="42" t="s">
        <v>452</v>
      </c>
      <c r="N56" s="42">
        <v>1</v>
      </c>
      <c r="O56" s="42" t="s">
        <v>224</v>
      </c>
      <c r="P56" s="54" t="s">
        <v>154</v>
      </c>
      <c r="Q56" s="42" t="s">
        <v>269</v>
      </c>
      <c r="R56" s="42" t="s">
        <v>257</v>
      </c>
      <c r="S56" s="113"/>
      <c r="V56" s="48"/>
    </row>
    <row r="57" spans="1:22" ht="39" hidden="1" customHeight="1">
      <c r="A57" s="42" t="s">
        <v>100</v>
      </c>
      <c r="B57" s="42" t="s">
        <v>434</v>
      </c>
      <c r="C57" s="42" t="s">
        <v>119</v>
      </c>
      <c r="D57" s="42" t="s">
        <v>120</v>
      </c>
      <c r="E57" s="42" t="s">
        <v>254</v>
      </c>
      <c r="F57" s="73">
        <v>202300000000009</v>
      </c>
      <c r="G57" s="42" t="s">
        <v>255</v>
      </c>
      <c r="H57" s="42" t="s">
        <v>377</v>
      </c>
      <c r="I57" s="52" t="s">
        <v>382</v>
      </c>
      <c r="J57" s="78" t="s">
        <v>450</v>
      </c>
      <c r="K57" s="42" t="s">
        <v>267</v>
      </c>
      <c r="L57" s="42" t="s">
        <v>268</v>
      </c>
      <c r="M57" s="52" t="s">
        <v>445</v>
      </c>
      <c r="N57" s="74">
        <v>1</v>
      </c>
      <c r="O57" s="74" t="s">
        <v>446</v>
      </c>
      <c r="P57" s="54" t="s">
        <v>154</v>
      </c>
      <c r="Q57" s="42" t="s">
        <v>269</v>
      </c>
      <c r="R57" s="42" t="s">
        <v>257</v>
      </c>
      <c r="S57" s="113"/>
      <c r="V57" s="48"/>
    </row>
    <row r="58" spans="1:22" ht="120" hidden="1" customHeight="1">
      <c r="A58" s="42" t="s">
        <v>100</v>
      </c>
      <c r="B58" s="42" t="s">
        <v>434</v>
      </c>
      <c r="C58" s="42" t="s">
        <v>119</v>
      </c>
      <c r="D58" s="42" t="s">
        <v>120</v>
      </c>
      <c r="E58" s="42" t="s">
        <v>254</v>
      </c>
      <c r="F58" s="73">
        <v>202300000000009</v>
      </c>
      <c r="G58" s="42" t="s">
        <v>255</v>
      </c>
      <c r="H58" s="42" t="s">
        <v>377</v>
      </c>
      <c r="I58" s="42" t="s">
        <v>382</v>
      </c>
      <c r="J58" s="78" t="s">
        <v>450</v>
      </c>
      <c r="K58" s="42" t="s">
        <v>267</v>
      </c>
      <c r="L58" s="42" t="s">
        <v>268</v>
      </c>
      <c r="M58" s="42" t="s">
        <v>445</v>
      </c>
      <c r="N58" s="74">
        <v>1</v>
      </c>
      <c r="O58" s="74" t="s">
        <v>446</v>
      </c>
      <c r="P58" s="54" t="s">
        <v>154</v>
      </c>
      <c r="Q58" s="42" t="s">
        <v>269</v>
      </c>
      <c r="R58" s="42" t="s">
        <v>257</v>
      </c>
      <c r="S58" s="114"/>
      <c r="V58" s="48"/>
    </row>
    <row r="59" spans="1:22" ht="67.5" hidden="1" customHeight="1">
      <c r="A59" s="42" t="s">
        <v>93</v>
      </c>
      <c r="B59" s="42" t="s">
        <v>376</v>
      </c>
      <c r="C59" s="42" t="s">
        <v>119</v>
      </c>
      <c r="D59" s="42" t="s">
        <v>120</v>
      </c>
      <c r="E59" s="42" t="s">
        <v>134</v>
      </c>
      <c r="F59" s="42" t="s">
        <v>135</v>
      </c>
      <c r="G59" s="42" t="s">
        <v>136</v>
      </c>
      <c r="H59" s="42" t="s">
        <v>407</v>
      </c>
      <c r="I59" s="42" t="s">
        <v>382</v>
      </c>
      <c r="J59" s="42" t="s">
        <v>386</v>
      </c>
      <c r="K59" s="42">
        <v>2701048</v>
      </c>
      <c r="L59" s="42" t="s">
        <v>168</v>
      </c>
      <c r="M59" s="42" t="s">
        <v>392</v>
      </c>
      <c r="N59" s="74">
        <v>0.9</v>
      </c>
      <c r="O59" s="42" t="s">
        <v>391</v>
      </c>
      <c r="P59" s="54" t="s">
        <v>154</v>
      </c>
      <c r="Q59" s="42" t="s">
        <v>169</v>
      </c>
      <c r="R59" s="42" t="s">
        <v>256</v>
      </c>
      <c r="S59" s="109">
        <f>167536070346+116934566370</f>
        <v>284470636716</v>
      </c>
      <c r="V59" s="48"/>
    </row>
    <row r="60" spans="1:22" ht="67.5" hidden="1" customHeight="1">
      <c r="A60" s="42" t="s">
        <v>93</v>
      </c>
      <c r="B60" s="42" t="s">
        <v>376</v>
      </c>
      <c r="C60" s="42" t="s">
        <v>119</v>
      </c>
      <c r="D60" s="42" t="s">
        <v>120</v>
      </c>
      <c r="E60" s="42" t="s">
        <v>134</v>
      </c>
      <c r="F60" s="42" t="s">
        <v>135</v>
      </c>
      <c r="G60" s="42" t="s">
        <v>136</v>
      </c>
      <c r="H60" s="42" t="s">
        <v>407</v>
      </c>
      <c r="I60" s="42" t="s">
        <v>382</v>
      </c>
      <c r="J60" s="42" t="s">
        <v>386</v>
      </c>
      <c r="K60" s="42">
        <v>2701048</v>
      </c>
      <c r="L60" s="42" t="s">
        <v>168</v>
      </c>
      <c r="M60" s="42" t="s">
        <v>395</v>
      </c>
      <c r="N60" s="74">
        <v>0.95</v>
      </c>
      <c r="O60" s="42" t="s">
        <v>393</v>
      </c>
      <c r="P60" s="54" t="s">
        <v>154</v>
      </c>
      <c r="Q60" s="42" t="s">
        <v>169</v>
      </c>
      <c r="R60" s="42" t="s">
        <v>256</v>
      </c>
      <c r="S60" s="110"/>
      <c r="V60" s="48"/>
    </row>
    <row r="61" spans="1:22" ht="67.5" hidden="1" customHeight="1">
      <c r="A61" s="42" t="s">
        <v>93</v>
      </c>
      <c r="B61" s="42" t="s">
        <v>376</v>
      </c>
      <c r="C61" s="42" t="s">
        <v>119</v>
      </c>
      <c r="D61" s="42" t="s">
        <v>120</v>
      </c>
      <c r="E61" s="42" t="s">
        <v>134</v>
      </c>
      <c r="F61" s="42" t="s">
        <v>135</v>
      </c>
      <c r="G61" s="42" t="s">
        <v>136</v>
      </c>
      <c r="H61" s="42" t="s">
        <v>407</v>
      </c>
      <c r="I61" s="42" t="s">
        <v>382</v>
      </c>
      <c r="J61" s="42" t="s">
        <v>386</v>
      </c>
      <c r="K61" s="42">
        <v>2701048</v>
      </c>
      <c r="L61" s="42" t="s">
        <v>168</v>
      </c>
      <c r="M61" s="42" t="s">
        <v>410</v>
      </c>
      <c r="N61" s="74">
        <v>0.1</v>
      </c>
      <c r="O61" s="42" t="s">
        <v>393</v>
      </c>
      <c r="P61" s="54" t="s">
        <v>154</v>
      </c>
      <c r="Q61" s="42" t="s">
        <v>169</v>
      </c>
      <c r="R61" s="42" t="s">
        <v>256</v>
      </c>
      <c r="S61" s="110"/>
      <c r="V61" s="48"/>
    </row>
    <row r="62" spans="1:22" ht="67.5" hidden="1" customHeight="1">
      <c r="A62" s="42" t="s">
        <v>93</v>
      </c>
      <c r="B62" s="42" t="s">
        <v>376</v>
      </c>
      <c r="C62" s="42" t="s">
        <v>119</v>
      </c>
      <c r="D62" s="42" t="s">
        <v>120</v>
      </c>
      <c r="E62" s="42" t="s">
        <v>134</v>
      </c>
      <c r="F62" s="42" t="s">
        <v>135</v>
      </c>
      <c r="G62" s="42" t="s">
        <v>136</v>
      </c>
      <c r="H62" s="42" t="s">
        <v>407</v>
      </c>
      <c r="I62" s="42" t="s">
        <v>382</v>
      </c>
      <c r="J62" s="42" t="s">
        <v>387</v>
      </c>
      <c r="K62" s="42">
        <v>2701048</v>
      </c>
      <c r="L62" s="42" t="s">
        <v>168</v>
      </c>
      <c r="M62" s="42" t="s">
        <v>396</v>
      </c>
      <c r="N62" s="74">
        <v>100</v>
      </c>
      <c r="O62" s="42" t="s">
        <v>391</v>
      </c>
      <c r="P62" s="54" t="s">
        <v>154</v>
      </c>
      <c r="Q62" s="42" t="s">
        <v>169</v>
      </c>
      <c r="R62" s="42" t="s">
        <v>256</v>
      </c>
      <c r="S62" s="110"/>
      <c r="V62" s="48"/>
    </row>
    <row r="63" spans="1:22" ht="330" hidden="1">
      <c r="A63" s="42" t="s">
        <v>111</v>
      </c>
      <c r="B63" s="42" t="s">
        <v>406</v>
      </c>
      <c r="C63" s="42" t="s">
        <v>119</v>
      </c>
      <c r="D63" s="42" t="s">
        <v>120</v>
      </c>
      <c r="E63" s="42" t="s">
        <v>134</v>
      </c>
      <c r="F63" s="42" t="s">
        <v>135</v>
      </c>
      <c r="G63" s="42" t="s">
        <v>136</v>
      </c>
      <c r="H63" s="42" t="s">
        <v>407</v>
      </c>
      <c r="I63" s="42" t="s">
        <v>408</v>
      </c>
      <c r="J63" s="42" t="s">
        <v>409</v>
      </c>
      <c r="K63" s="42">
        <v>2701048</v>
      </c>
      <c r="L63" s="42" t="s">
        <v>168</v>
      </c>
      <c r="M63" s="42" t="s">
        <v>411</v>
      </c>
      <c r="N63" s="74">
        <v>1</v>
      </c>
      <c r="O63" s="42" t="s">
        <v>210</v>
      </c>
      <c r="P63" s="54" t="s">
        <v>154</v>
      </c>
      <c r="Q63" s="42" t="s">
        <v>169</v>
      </c>
      <c r="R63" s="42" t="s">
        <v>256</v>
      </c>
      <c r="S63" s="110"/>
      <c r="V63" s="48" t="str">
        <f>IFERROR(VLOOKUP(#REF!,Listas!$B$33:$C$37,2,FALSE),"")</f>
        <v/>
      </c>
    </row>
    <row r="64" spans="1:22" ht="165" hidden="1">
      <c r="A64" s="42" t="s">
        <v>93</v>
      </c>
      <c r="B64" s="42" t="s">
        <v>376</v>
      </c>
      <c r="C64" s="42" t="s">
        <v>119</v>
      </c>
      <c r="D64" s="42" t="s">
        <v>120</v>
      </c>
      <c r="E64" s="42" t="s">
        <v>134</v>
      </c>
      <c r="F64" s="42" t="s">
        <v>135</v>
      </c>
      <c r="G64" s="42" t="s">
        <v>136</v>
      </c>
      <c r="H64" s="42" t="s">
        <v>407</v>
      </c>
      <c r="I64" s="42" t="s">
        <v>382</v>
      </c>
      <c r="J64" s="42" t="s">
        <v>412</v>
      </c>
      <c r="K64" s="42" t="s">
        <v>413</v>
      </c>
      <c r="L64" s="42" t="s">
        <v>414</v>
      </c>
      <c r="M64" s="42" t="s">
        <v>394</v>
      </c>
      <c r="N64" s="74">
        <v>100</v>
      </c>
      <c r="O64" s="42" t="s">
        <v>391</v>
      </c>
      <c r="P64" s="54" t="s">
        <v>153</v>
      </c>
      <c r="Q64" s="42" t="s">
        <v>169</v>
      </c>
      <c r="R64" s="42" t="s">
        <v>256</v>
      </c>
      <c r="S64" s="111"/>
      <c r="V64" s="48" t="str">
        <f>IFERROR(VLOOKUP(#REF!,Listas!$B$33:$C$37,2,FALSE),"")</f>
        <v/>
      </c>
    </row>
    <row r="65" spans="1:22" ht="165" hidden="1">
      <c r="A65" s="42" t="s">
        <v>93</v>
      </c>
      <c r="B65" s="42" t="s">
        <v>421</v>
      </c>
      <c r="C65" s="42" t="s">
        <v>119</v>
      </c>
      <c r="D65" s="42" t="s">
        <v>120</v>
      </c>
      <c r="E65" s="42" t="s">
        <v>134</v>
      </c>
      <c r="F65" s="42" t="s">
        <v>135</v>
      </c>
      <c r="G65" s="42" t="s">
        <v>136</v>
      </c>
      <c r="H65" s="42" t="s">
        <v>423</v>
      </c>
      <c r="I65" s="42" t="s">
        <v>378</v>
      </c>
      <c r="J65" s="42" t="s">
        <v>379</v>
      </c>
      <c r="K65" s="42" t="s">
        <v>170</v>
      </c>
      <c r="L65" s="42" t="s">
        <v>171</v>
      </c>
      <c r="M65" s="42" t="s">
        <v>427</v>
      </c>
      <c r="N65" s="42">
        <v>0.4</v>
      </c>
      <c r="O65" s="42" t="s">
        <v>224</v>
      </c>
      <c r="P65" s="54" t="s">
        <v>154</v>
      </c>
      <c r="Q65" s="42" t="s">
        <v>269</v>
      </c>
      <c r="R65" s="42" t="s">
        <v>256</v>
      </c>
      <c r="S65" s="109">
        <v>23235960000</v>
      </c>
      <c r="V65" s="48"/>
    </row>
    <row r="66" spans="1:22" ht="255" hidden="1">
      <c r="A66" s="42" t="s">
        <v>93</v>
      </c>
      <c r="B66" s="42" t="s">
        <v>422</v>
      </c>
      <c r="C66" s="42" t="s">
        <v>119</v>
      </c>
      <c r="D66" s="42" t="s">
        <v>120</v>
      </c>
      <c r="E66" s="42" t="s">
        <v>134</v>
      </c>
      <c r="F66" s="42" t="s">
        <v>135</v>
      </c>
      <c r="G66" s="42" t="s">
        <v>136</v>
      </c>
      <c r="H66" s="42" t="s">
        <v>423</v>
      </c>
      <c r="I66" s="42" t="s">
        <v>424</v>
      </c>
      <c r="J66" s="42" t="s">
        <v>425</v>
      </c>
      <c r="K66" s="42" t="s">
        <v>170</v>
      </c>
      <c r="L66" s="42" t="s">
        <v>171</v>
      </c>
      <c r="M66" s="42" t="s">
        <v>428</v>
      </c>
      <c r="N66" s="74">
        <v>1</v>
      </c>
      <c r="O66" s="42" t="s">
        <v>429</v>
      </c>
      <c r="P66" s="54" t="s">
        <v>154</v>
      </c>
      <c r="Q66" s="42" t="s">
        <v>269</v>
      </c>
      <c r="R66" s="42" t="s">
        <v>256</v>
      </c>
      <c r="S66" s="110"/>
      <c r="V66" s="48"/>
    </row>
    <row r="67" spans="1:22" ht="255" hidden="1">
      <c r="A67" s="42" t="s">
        <v>93</v>
      </c>
      <c r="B67" s="42" t="s">
        <v>422</v>
      </c>
      <c r="C67" s="42" t="s">
        <v>119</v>
      </c>
      <c r="D67" s="42" t="s">
        <v>120</v>
      </c>
      <c r="E67" s="42" t="s">
        <v>134</v>
      </c>
      <c r="F67" s="42" t="s">
        <v>135</v>
      </c>
      <c r="G67" s="42" t="s">
        <v>136</v>
      </c>
      <c r="H67" s="42" t="s">
        <v>426</v>
      </c>
      <c r="I67" s="42" t="s">
        <v>424</v>
      </c>
      <c r="J67" s="42" t="s">
        <v>425</v>
      </c>
      <c r="K67" s="42" t="s">
        <v>170</v>
      </c>
      <c r="L67" s="42" t="s">
        <v>171</v>
      </c>
      <c r="M67" s="42" t="s">
        <v>430</v>
      </c>
      <c r="N67" s="74">
        <v>4</v>
      </c>
      <c r="O67" s="42" t="s">
        <v>224</v>
      </c>
      <c r="P67" s="54" t="s">
        <v>154</v>
      </c>
      <c r="Q67" s="42" t="s">
        <v>269</v>
      </c>
      <c r="R67" s="42" t="s">
        <v>256</v>
      </c>
      <c r="S67" s="111"/>
      <c r="V67" s="48" t="str">
        <f>IFERROR(VLOOKUP(#REF!,Listas!$B$33:$C$37,2,FALSE),"")</f>
        <v/>
      </c>
    </row>
    <row r="68" spans="1:22" ht="165" hidden="1">
      <c r="A68" s="42" t="s">
        <v>93</v>
      </c>
      <c r="B68" s="54" t="s">
        <v>97</v>
      </c>
      <c r="C68" s="42" t="s">
        <v>119</v>
      </c>
      <c r="D68" s="42" t="s">
        <v>120</v>
      </c>
      <c r="E68" s="42" t="s">
        <v>254</v>
      </c>
      <c r="F68" s="73">
        <v>202300000000009</v>
      </c>
      <c r="G68" s="42" t="s">
        <v>255</v>
      </c>
      <c r="H68" s="42" t="s">
        <v>377</v>
      </c>
      <c r="I68" s="42" t="s">
        <v>378</v>
      </c>
      <c r="J68" s="42" t="s">
        <v>379</v>
      </c>
      <c r="K68" s="42" t="s">
        <v>173</v>
      </c>
      <c r="L68" s="42" t="s">
        <v>172</v>
      </c>
      <c r="M68" s="42" t="s">
        <v>427</v>
      </c>
      <c r="N68" s="42">
        <v>0.4</v>
      </c>
      <c r="O68" s="42" t="s">
        <v>224</v>
      </c>
      <c r="P68" s="54" t="s">
        <v>154</v>
      </c>
      <c r="Q68" s="42" t="s">
        <v>269</v>
      </c>
      <c r="R68" s="42" t="s">
        <v>256</v>
      </c>
      <c r="S68" s="51">
        <v>500000000</v>
      </c>
      <c r="V68" s="48" t="str">
        <f>IFERROR(VLOOKUP(#REF!,Listas!$B$33:$C$37,2,FALSE),"")</f>
        <v/>
      </c>
    </row>
    <row r="69" spans="1:22" ht="165" hidden="1">
      <c r="A69" s="42" t="s">
        <v>93</v>
      </c>
      <c r="B69" s="42" t="s">
        <v>422</v>
      </c>
      <c r="C69" s="42" t="s">
        <v>119</v>
      </c>
      <c r="D69" s="42" t="s">
        <v>120</v>
      </c>
      <c r="E69" s="42" t="s">
        <v>134</v>
      </c>
      <c r="F69" s="77" t="s">
        <v>437</v>
      </c>
      <c r="G69" s="52" t="s">
        <v>438</v>
      </c>
      <c r="H69" s="42" t="s">
        <v>439</v>
      </c>
      <c r="I69" s="42" t="s">
        <v>440</v>
      </c>
      <c r="J69" s="42" t="s">
        <v>441</v>
      </c>
      <c r="K69" s="42" t="s">
        <v>175</v>
      </c>
      <c r="L69" s="42" t="s">
        <v>174</v>
      </c>
      <c r="M69" s="42" t="s">
        <v>442</v>
      </c>
      <c r="N69" s="42">
        <v>1</v>
      </c>
      <c r="O69" s="74" t="s">
        <v>405</v>
      </c>
      <c r="P69" s="54" t="s">
        <v>154</v>
      </c>
      <c r="Q69" s="42" t="s">
        <v>269</v>
      </c>
      <c r="R69" s="42" t="s">
        <v>256</v>
      </c>
      <c r="S69" s="109">
        <v>2308000000</v>
      </c>
      <c r="V69" s="48"/>
    </row>
    <row r="70" spans="1:22" ht="165" hidden="1">
      <c r="A70" s="42" t="s">
        <v>93</v>
      </c>
      <c r="B70" s="42" t="s">
        <v>422</v>
      </c>
      <c r="C70" s="42" t="s">
        <v>119</v>
      </c>
      <c r="D70" s="42" t="s">
        <v>120</v>
      </c>
      <c r="E70" s="42" t="s">
        <v>134</v>
      </c>
      <c r="F70" s="77" t="s">
        <v>437</v>
      </c>
      <c r="G70" s="52" t="s">
        <v>438</v>
      </c>
      <c r="H70" s="42" t="s">
        <v>439</v>
      </c>
      <c r="I70" s="42" t="s">
        <v>440</v>
      </c>
      <c r="J70" s="42" t="s">
        <v>441</v>
      </c>
      <c r="K70" s="42" t="s">
        <v>175</v>
      </c>
      <c r="L70" s="42" t="s">
        <v>174</v>
      </c>
      <c r="M70" s="42" t="s">
        <v>442</v>
      </c>
      <c r="N70" s="42">
        <v>1</v>
      </c>
      <c r="O70" s="74" t="s">
        <v>405</v>
      </c>
      <c r="P70" s="54" t="s">
        <v>154</v>
      </c>
      <c r="Q70" s="42" t="s">
        <v>269</v>
      </c>
      <c r="R70" s="42" t="s">
        <v>256</v>
      </c>
      <c r="S70" s="111"/>
      <c r="V70" s="48" t="str">
        <f>IFERROR(VLOOKUP(#REF!,Listas!$B$33:$C$37,2,FALSE),"")</f>
        <v/>
      </c>
    </row>
    <row r="71" spans="1:22" ht="255" hidden="1">
      <c r="A71" s="42" t="s">
        <v>93</v>
      </c>
      <c r="B71" s="42" t="s">
        <v>376</v>
      </c>
      <c r="C71" s="42" t="s">
        <v>119</v>
      </c>
      <c r="D71" s="42" t="s">
        <v>120</v>
      </c>
      <c r="E71" s="42" t="s">
        <v>254</v>
      </c>
      <c r="F71" s="73">
        <v>202300000000009</v>
      </c>
      <c r="G71" s="42" t="s">
        <v>255</v>
      </c>
      <c r="H71" s="42" t="s">
        <v>377</v>
      </c>
      <c r="I71" s="42" t="s">
        <v>424</v>
      </c>
      <c r="J71" s="42" t="s">
        <v>425</v>
      </c>
      <c r="K71" s="42" t="s">
        <v>177</v>
      </c>
      <c r="L71" s="42" t="s">
        <v>176</v>
      </c>
      <c r="M71" s="42" t="s">
        <v>433</v>
      </c>
      <c r="N71" s="42">
        <v>1</v>
      </c>
      <c r="O71" s="42" t="s">
        <v>405</v>
      </c>
      <c r="P71" s="54" t="s">
        <v>154</v>
      </c>
      <c r="Q71" s="42" t="s">
        <v>269</v>
      </c>
      <c r="R71" s="42" t="s">
        <v>256</v>
      </c>
      <c r="S71" s="51">
        <v>120000000</v>
      </c>
      <c r="V71" s="48" t="str">
        <f>IFERROR(VLOOKUP(#REF!,Listas!$B$33:$C$37,2,FALSE),"")</f>
        <v/>
      </c>
    </row>
    <row r="72" spans="1:22" ht="255" hidden="1">
      <c r="A72" s="42" t="s">
        <v>93</v>
      </c>
      <c r="B72" s="42" t="s">
        <v>422</v>
      </c>
      <c r="C72" s="42" t="s">
        <v>119</v>
      </c>
      <c r="D72" s="42" t="s">
        <v>120</v>
      </c>
      <c r="E72" s="42" t="s">
        <v>254</v>
      </c>
      <c r="F72" s="73">
        <v>202300000000009</v>
      </c>
      <c r="G72" s="42" t="s">
        <v>255</v>
      </c>
      <c r="H72" s="42" t="s">
        <v>377</v>
      </c>
      <c r="I72" s="42" t="s">
        <v>424</v>
      </c>
      <c r="J72" s="42" t="s">
        <v>425</v>
      </c>
      <c r="K72" s="42" t="s">
        <v>179</v>
      </c>
      <c r="L72" s="42" t="s">
        <v>178</v>
      </c>
      <c r="M72" s="42" t="s">
        <v>428</v>
      </c>
      <c r="N72" s="42">
        <v>1</v>
      </c>
      <c r="O72" s="42" t="s">
        <v>224</v>
      </c>
      <c r="P72" s="54" t="s">
        <v>154</v>
      </c>
      <c r="Q72" s="42" t="s">
        <v>269</v>
      </c>
      <c r="R72" s="42" t="s">
        <v>256</v>
      </c>
      <c r="S72" s="51">
        <v>2000000000</v>
      </c>
      <c r="V72" s="48" t="str">
        <f>IFERROR(VLOOKUP(#REF!,Listas!$B$33:$C$37,2,FALSE),"")</f>
        <v/>
      </c>
    </row>
    <row r="73" spans="1:22" ht="210" hidden="1">
      <c r="A73" s="42" t="s">
        <v>93</v>
      </c>
      <c r="B73" s="54" t="s">
        <v>38</v>
      </c>
      <c r="C73" s="42" t="s">
        <v>119</v>
      </c>
      <c r="D73" s="42" t="s">
        <v>120</v>
      </c>
      <c r="E73" s="42" t="s">
        <v>134</v>
      </c>
      <c r="F73" s="42" t="s">
        <v>135</v>
      </c>
      <c r="G73" s="42" t="s">
        <v>136</v>
      </c>
      <c r="H73" s="42" t="s">
        <v>407</v>
      </c>
      <c r="I73" s="42" t="s">
        <v>382</v>
      </c>
      <c r="J73" s="76" t="s">
        <v>431</v>
      </c>
      <c r="K73" s="42" t="s">
        <v>181</v>
      </c>
      <c r="L73" s="42" t="s">
        <v>180</v>
      </c>
      <c r="M73" s="42" t="s">
        <v>432</v>
      </c>
      <c r="N73" s="42">
        <v>1</v>
      </c>
      <c r="O73" s="42" t="s">
        <v>224</v>
      </c>
      <c r="P73" s="54" t="s">
        <v>154</v>
      </c>
      <c r="Q73" s="42" t="s">
        <v>269</v>
      </c>
      <c r="R73" s="42" t="s">
        <v>256</v>
      </c>
      <c r="S73" s="51">
        <v>1581280000</v>
      </c>
      <c r="V73" s="48" t="str">
        <f>IFERROR(VLOOKUP(#REF!,Listas!$B$33:$C$37,2,FALSE),"")</f>
        <v/>
      </c>
    </row>
    <row r="74" spans="1:22" ht="210" hidden="1">
      <c r="A74" s="42" t="s">
        <v>100</v>
      </c>
      <c r="B74" s="42" t="s">
        <v>434</v>
      </c>
      <c r="C74" s="42" t="s">
        <v>119</v>
      </c>
      <c r="D74" s="42" t="s">
        <v>120</v>
      </c>
      <c r="E74" s="52" t="s">
        <v>134</v>
      </c>
      <c r="F74" s="42" t="s">
        <v>135</v>
      </c>
      <c r="G74" s="42" t="s">
        <v>136</v>
      </c>
      <c r="H74" s="42" t="s">
        <v>407</v>
      </c>
      <c r="I74" s="52" t="s">
        <v>382</v>
      </c>
      <c r="J74" s="52" t="s">
        <v>431</v>
      </c>
      <c r="K74" s="42" t="s">
        <v>435</v>
      </c>
      <c r="L74" s="42" t="s">
        <v>436</v>
      </c>
      <c r="M74" s="42" t="s">
        <v>432</v>
      </c>
      <c r="N74" s="74">
        <v>1</v>
      </c>
      <c r="O74" s="74" t="s">
        <v>224</v>
      </c>
      <c r="P74" s="54" t="s">
        <v>154</v>
      </c>
      <c r="Q74" s="42" t="s">
        <v>269</v>
      </c>
      <c r="R74" s="42" t="s">
        <v>256</v>
      </c>
      <c r="S74" s="51">
        <f>6996591360+485481600</f>
        <v>7482072960</v>
      </c>
      <c r="V74" s="48"/>
    </row>
    <row r="75" spans="1:22" ht="165" hidden="1">
      <c r="A75" s="42" t="s">
        <v>93</v>
      </c>
      <c r="B75" s="54" t="s">
        <v>97</v>
      </c>
      <c r="C75" s="54" t="s">
        <v>119</v>
      </c>
      <c r="D75" s="54" t="s">
        <v>120</v>
      </c>
      <c r="E75" s="54" t="s">
        <v>134</v>
      </c>
      <c r="F75" s="54" t="s">
        <v>135</v>
      </c>
      <c r="G75" s="54" t="s">
        <v>136</v>
      </c>
      <c r="H75" s="54"/>
      <c r="I75" s="54"/>
      <c r="J75" s="54"/>
      <c r="K75" s="54" t="s">
        <v>177</v>
      </c>
      <c r="L75" s="54" t="s">
        <v>176</v>
      </c>
      <c r="M75" s="54"/>
      <c r="N75" s="54"/>
      <c r="O75" s="54"/>
      <c r="P75" s="54"/>
      <c r="Q75" s="54" t="s">
        <v>269</v>
      </c>
      <c r="R75" s="54" t="s">
        <v>256</v>
      </c>
      <c r="S75" s="51">
        <v>200000000</v>
      </c>
      <c r="V75" s="48"/>
    </row>
    <row r="76" spans="1:22" ht="165" hidden="1">
      <c r="A76" s="54" t="s">
        <v>93</v>
      </c>
      <c r="B76" s="54" t="s">
        <v>94</v>
      </c>
      <c r="C76" s="54" t="s">
        <v>119</v>
      </c>
      <c r="D76" s="54" t="s">
        <v>120</v>
      </c>
      <c r="E76" s="54" t="s">
        <v>134</v>
      </c>
      <c r="F76" s="54" t="s">
        <v>135</v>
      </c>
      <c r="G76" s="54" t="s">
        <v>136</v>
      </c>
      <c r="H76" s="54"/>
      <c r="I76" s="54"/>
      <c r="J76" s="54"/>
      <c r="K76" s="54" t="s">
        <v>179</v>
      </c>
      <c r="L76" s="54" t="s">
        <v>178</v>
      </c>
      <c r="M76" s="54"/>
      <c r="N76" s="54"/>
      <c r="O76" s="54"/>
      <c r="P76" s="54"/>
      <c r="Q76" s="54" t="s">
        <v>269</v>
      </c>
      <c r="R76" s="54" t="s">
        <v>256</v>
      </c>
      <c r="S76" s="62">
        <v>10892500000</v>
      </c>
      <c r="V76" s="48"/>
    </row>
    <row r="77" spans="1:22" ht="174" hidden="1" customHeight="1">
      <c r="A77" s="54" t="s">
        <v>93</v>
      </c>
      <c r="B77" s="54" t="s">
        <v>97</v>
      </c>
      <c r="C77" s="54" t="s">
        <v>119</v>
      </c>
      <c r="D77" s="54" t="s">
        <v>120</v>
      </c>
      <c r="E77" s="54" t="s">
        <v>134</v>
      </c>
      <c r="F77" s="54" t="s">
        <v>135</v>
      </c>
      <c r="G77" s="54" t="s">
        <v>136</v>
      </c>
      <c r="H77" s="54"/>
      <c r="I77" s="54"/>
      <c r="J77" s="54"/>
      <c r="K77" s="54" t="s">
        <v>183</v>
      </c>
      <c r="L77" s="54" t="s">
        <v>182</v>
      </c>
      <c r="M77" s="54"/>
      <c r="N77" s="54"/>
      <c r="O77" s="54"/>
      <c r="P77" s="54" t="s">
        <v>153</v>
      </c>
      <c r="Q77" s="54" t="s">
        <v>269</v>
      </c>
      <c r="R77" s="54" t="s">
        <v>256</v>
      </c>
      <c r="S77" s="62">
        <v>4610127534</v>
      </c>
      <c r="V77" s="48" t="str">
        <f>IFERROR(VLOOKUP(#REF!,Listas!$B$33:$C$37,2,FALSE),"")</f>
        <v/>
      </c>
    </row>
    <row r="78" spans="1:22" ht="255" hidden="1">
      <c r="A78" s="42" t="s">
        <v>93</v>
      </c>
      <c r="B78" s="42" t="s">
        <v>422</v>
      </c>
      <c r="C78" s="42" t="s">
        <v>119</v>
      </c>
      <c r="D78" s="42" t="s">
        <v>120</v>
      </c>
      <c r="E78" s="42" t="s">
        <v>254</v>
      </c>
      <c r="F78" s="73">
        <v>202300000000009</v>
      </c>
      <c r="G78" s="42" t="s">
        <v>255</v>
      </c>
      <c r="H78" s="42" t="s">
        <v>377</v>
      </c>
      <c r="I78" s="42" t="s">
        <v>424</v>
      </c>
      <c r="J78" s="42" t="s">
        <v>425</v>
      </c>
      <c r="K78" s="42" t="s">
        <v>183</v>
      </c>
      <c r="L78" s="42" t="s">
        <v>182</v>
      </c>
      <c r="M78" s="42" t="s">
        <v>430</v>
      </c>
      <c r="N78" s="74">
        <v>4</v>
      </c>
      <c r="O78" s="42" t="s">
        <v>224</v>
      </c>
      <c r="P78" s="54" t="s">
        <v>154</v>
      </c>
      <c r="Q78" s="42" t="s">
        <v>269</v>
      </c>
      <c r="R78" s="42" t="s">
        <v>256</v>
      </c>
      <c r="S78" s="51">
        <v>23985780000</v>
      </c>
      <c r="V78" s="48" t="str">
        <f>IFERROR(VLOOKUP(#REF!,Listas!$B$33:$C$37,2,FALSE),"")</f>
        <v/>
      </c>
    </row>
    <row r="79" spans="1:22" ht="135" hidden="1">
      <c r="A79" s="42" t="s">
        <v>107</v>
      </c>
      <c r="B79" s="42" t="s">
        <v>108</v>
      </c>
      <c r="C79" s="42" t="s">
        <v>119</v>
      </c>
      <c r="D79" s="42" t="s">
        <v>120</v>
      </c>
      <c r="E79" s="42" t="s">
        <v>138</v>
      </c>
      <c r="F79" s="42" t="s">
        <v>139</v>
      </c>
      <c r="G79" s="42" t="s">
        <v>140</v>
      </c>
      <c r="H79" s="42" t="s">
        <v>314</v>
      </c>
      <c r="I79" s="54" t="s">
        <v>244</v>
      </c>
      <c r="J79" s="54" t="s">
        <v>315</v>
      </c>
      <c r="K79" s="42">
        <v>2701051</v>
      </c>
      <c r="L79" s="42" t="s">
        <v>142</v>
      </c>
      <c r="M79" s="58" t="s">
        <v>315</v>
      </c>
      <c r="N79" s="54">
        <v>1</v>
      </c>
      <c r="O79" s="54" t="s">
        <v>316</v>
      </c>
      <c r="P79" s="54" t="s">
        <v>153</v>
      </c>
      <c r="Q79" s="42" t="s">
        <v>143</v>
      </c>
      <c r="R79" s="42" t="s">
        <v>256</v>
      </c>
      <c r="S79" s="71">
        <v>4196292368</v>
      </c>
      <c r="V79" s="48" t="str">
        <f>IFERROR(VLOOKUP(#REF!,Listas!$B$33:$C$37,2,FALSE),"")</f>
        <v/>
      </c>
    </row>
    <row r="80" spans="1:22" ht="255" hidden="1">
      <c r="A80" s="42" t="s">
        <v>107</v>
      </c>
      <c r="B80" s="42" t="s">
        <v>108</v>
      </c>
      <c r="C80" s="42" t="s">
        <v>119</v>
      </c>
      <c r="D80" s="42" t="s">
        <v>120</v>
      </c>
      <c r="E80" s="42" t="s">
        <v>208</v>
      </c>
      <c r="F80" s="64">
        <v>202300000000036</v>
      </c>
      <c r="G80" s="42" t="s">
        <v>209</v>
      </c>
      <c r="H80" s="54" t="s">
        <v>314</v>
      </c>
      <c r="I80" s="54" t="s">
        <v>235</v>
      </c>
      <c r="J80" s="54" t="s">
        <v>317</v>
      </c>
      <c r="K80" s="42">
        <v>2701053</v>
      </c>
      <c r="L80" s="42" t="s">
        <v>222</v>
      </c>
      <c r="M80" s="54" t="s">
        <v>217</v>
      </c>
      <c r="N80" s="62">
        <v>3131</v>
      </c>
      <c r="O80" s="54" t="s">
        <v>318</v>
      </c>
      <c r="P80" s="54" t="s">
        <v>153</v>
      </c>
      <c r="Q80" s="42" t="s">
        <v>143</v>
      </c>
      <c r="R80" s="42" t="s">
        <v>256</v>
      </c>
      <c r="S80" s="81">
        <v>598055050</v>
      </c>
      <c r="V80" s="48" t="str">
        <f>IFERROR(VLOOKUP(#REF!,Listas!$B$33:$C$37,2,FALSE),"")</f>
        <v/>
      </c>
    </row>
    <row r="81" spans="1:22" ht="285" hidden="1">
      <c r="A81" s="42" t="s">
        <v>107</v>
      </c>
      <c r="B81" s="42" t="s">
        <v>108</v>
      </c>
      <c r="C81" s="42" t="s">
        <v>119</v>
      </c>
      <c r="D81" s="42" t="s">
        <v>120</v>
      </c>
      <c r="E81" s="42" t="s">
        <v>208</v>
      </c>
      <c r="F81" s="64">
        <v>202300000000036</v>
      </c>
      <c r="G81" s="42" t="s">
        <v>209</v>
      </c>
      <c r="H81" s="54" t="s">
        <v>314</v>
      </c>
      <c r="I81" s="54" t="s">
        <v>237</v>
      </c>
      <c r="J81" s="54" t="s">
        <v>219</v>
      </c>
      <c r="K81" s="42">
        <v>2701053</v>
      </c>
      <c r="L81" s="42" t="s">
        <v>222</v>
      </c>
      <c r="M81" s="54" t="s">
        <v>319</v>
      </c>
      <c r="N81" s="62">
        <v>27</v>
      </c>
      <c r="O81" s="54" t="s">
        <v>320</v>
      </c>
      <c r="P81" s="54" t="s">
        <v>154</v>
      </c>
      <c r="Q81" s="42" t="s">
        <v>143</v>
      </c>
      <c r="R81" s="42" t="s">
        <v>256</v>
      </c>
      <c r="S81" s="81">
        <v>1235145161.7195396</v>
      </c>
      <c r="V81" s="48" t="str">
        <f>IFERROR(VLOOKUP(#REF!,Listas!$B$33:$C$37,2,FALSE),"")</f>
        <v/>
      </c>
    </row>
    <row r="82" spans="1:22" ht="330" hidden="1">
      <c r="A82" s="42" t="s">
        <v>107</v>
      </c>
      <c r="B82" s="42" t="s">
        <v>108</v>
      </c>
      <c r="C82" s="42" t="s">
        <v>119</v>
      </c>
      <c r="D82" s="42" t="s">
        <v>120</v>
      </c>
      <c r="E82" s="42" t="s">
        <v>208</v>
      </c>
      <c r="F82" s="64">
        <v>202300000000036</v>
      </c>
      <c r="G82" s="42" t="s">
        <v>209</v>
      </c>
      <c r="H82" s="54" t="s">
        <v>314</v>
      </c>
      <c r="I82" s="54" t="s">
        <v>236</v>
      </c>
      <c r="J82" s="54" t="s">
        <v>218</v>
      </c>
      <c r="K82" s="42">
        <v>2701053</v>
      </c>
      <c r="L82" s="42" t="s">
        <v>222</v>
      </c>
      <c r="M82" s="54" t="s">
        <v>321</v>
      </c>
      <c r="N82" s="62">
        <v>7952</v>
      </c>
      <c r="O82" s="54" t="s">
        <v>322</v>
      </c>
      <c r="P82" s="54" t="s">
        <v>153</v>
      </c>
      <c r="Q82" s="42" t="s">
        <v>143</v>
      </c>
      <c r="R82" s="42" t="s">
        <v>256</v>
      </c>
      <c r="S82" s="81">
        <v>13510542216.5065</v>
      </c>
      <c r="V82" s="48" t="str">
        <f>IFERROR(VLOOKUP(#REF!,Listas!$B$33:$C$37,2,FALSE),"")</f>
        <v/>
      </c>
    </row>
    <row r="83" spans="1:22" ht="375" hidden="1">
      <c r="A83" s="42" t="s">
        <v>107</v>
      </c>
      <c r="B83" s="42" t="s">
        <v>108</v>
      </c>
      <c r="C83" s="42" t="s">
        <v>119</v>
      </c>
      <c r="D83" s="42" t="s">
        <v>120</v>
      </c>
      <c r="E83" s="42" t="s">
        <v>208</v>
      </c>
      <c r="F83" s="64">
        <v>202300000000036</v>
      </c>
      <c r="G83" s="42" t="s">
        <v>209</v>
      </c>
      <c r="H83" s="58" t="s">
        <v>141</v>
      </c>
      <c r="I83" s="54" t="s">
        <v>324</v>
      </c>
      <c r="J83" s="54" t="s">
        <v>220</v>
      </c>
      <c r="K83" s="42">
        <v>2701053</v>
      </c>
      <c r="L83" s="42" t="s">
        <v>222</v>
      </c>
      <c r="M83" s="58" t="s">
        <v>221</v>
      </c>
      <c r="N83" s="66">
        <v>1</v>
      </c>
      <c r="O83" s="54" t="s">
        <v>323</v>
      </c>
      <c r="P83" s="54" t="s">
        <v>153</v>
      </c>
      <c r="Q83" s="42" t="s">
        <v>143</v>
      </c>
      <c r="R83" s="42" t="s">
        <v>256</v>
      </c>
      <c r="S83" s="81">
        <v>8164701440</v>
      </c>
      <c r="V83" s="48" t="str">
        <f>IFERROR(VLOOKUP(#REF!,Listas!$B$33:$C$37,2,FALSE),"")</f>
        <v/>
      </c>
    </row>
    <row r="84" spans="1:22" ht="409.5" hidden="1">
      <c r="A84" s="42" t="s">
        <v>107</v>
      </c>
      <c r="B84" s="42" t="s">
        <v>58</v>
      </c>
      <c r="C84" s="42" t="s">
        <v>119</v>
      </c>
      <c r="D84" s="42" t="s">
        <v>120</v>
      </c>
      <c r="E84" s="42" t="s">
        <v>208</v>
      </c>
      <c r="F84" s="61" t="s">
        <v>299</v>
      </c>
      <c r="G84" s="42" t="s">
        <v>209</v>
      </c>
      <c r="H84" s="54" t="s">
        <v>298</v>
      </c>
      <c r="I84" s="54" t="s">
        <v>238</v>
      </c>
      <c r="J84" s="59" t="s">
        <v>297</v>
      </c>
      <c r="K84" s="42">
        <v>2701048</v>
      </c>
      <c r="L84" s="42" t="s">
        <v>167</v>
      </c>
      <c r="M84" s="54" t="s">
        <v>300</v>
      </c>
      <c r="N84" s="62">
        <v>35640</v>
      </c>
      <c r="O84" s="54" t="s">
        <v>210</v>
      </c>
      <c r="P84" s="54" t="s">
        <v>153</v>
      </c>
      <c r="Q84" s="42" t="s">
        <v>123</v>
      </c>
      <c r="R84" s="42" t="s">
        <v>301</v>
      </c>
      <c r="S84" s="63">
        <v>8963449659</v>
      </c>
      <c r="V84" s="48" t="str">
        <f>IFERROR(VLOOKUP(#REF!,Listas!$B$33:$C$37,2,FALSE),"")</f>
        <v/>
      </c>
    </row>
    <row r="85" spans="1:22" ht="262.5" hidden="1" customHeight="1">
      <c r="A85" s="42" t="s">
        <v>107</v>
      </c>
      <c r="B85" s="42" t="s">
        <v>58</v>
      </c>
      <c r="C85" s="42" t="s">
        <v>119</v>
      </c>
      <c r="D85" s="42" t="s">
        <v>120</v>
      </c>
      <c r="E85" s="42" t="s">
        <v>208</v>
      </c>
      <c r="F85" s="61" t="s">
        <v>299</v>
      </c>
      <c r="G85" s="42" t="s">
        <v>209</v>
      </c>
      <c r="H85" s="54" t="s">
        <v>298</v>
      </c>
      <c r="I85" s="54" t="s">
        <v>239</v>
      </c>
      <c r="J85" s="59" t="s">
        <v>302</v>
      </c>
      <c r="K85" s="42">
        <v>2701048</v>
      </c>
      <c r="L85" s="42" t="s">
        <v>167</v>
      </c>
      <c r="M85" s="54" t="s">
        <v>303</v>
      </c>
      <c r="N85" s="62">
        <v>20000</v>
      </c>
      <c r="O85" s="54" t="s">
        <v>211</v>
      </c>
      <c r="P85" s="54" t="s">
        <v>153</v>
      </c>
      <c r="Q85" s="42" t="s">
        <v>123</v>
      </c>
      <c r="R85" s="42" t="s">
        <v>301</v>
      </c>
      <c r="S85" s="63">
        <v>1256088735</v>
      </c>
      <c r="V85" s="48"/>
    </row>
    <row r="86" spans="1:22" ht="290.25" hidden="1" customHeight="1">
      <c r="A86" s="42" t="s">
        <v>107</v>
      </c>
      <c r="B86" s="42" t="s">
        <v>58</v>
      </c>
      <c r="C86" s="42" t="s">
        <v>119</v>
      </c>
      <c r="D86" s="42" t="s">
        <v>120</v>
      </c>
      <c r="E86" s="42" t="s">
        <v>208</v>
      </c>
      <c r="F86" s="61" t="s">
        <v>299</v>
      </c>
      <c r="G86" s="42" t="s">
        <v>209</v>
      </c>
      <c r="H86" s="54" t="s">
        <v>298</v>
      </c>
      <c r="I86" s="54" t="s">
        <v>239</v>
      </c>
      <c r="J86" s="59" t="s">
        <v>306</v>
      </c>
      <c r="K86" s="42">
        <v>2701048</v>
      </c>
      <c r="L86" s="42" t="s">
        <v>167</v>
      </c>
      <c r="M86" s="54" t="s">
        <v>309</v>
      </c>
      <c r="N86" s="62">
        <v>3250</v>
      </c>
      <c r="O86" s="54" t="s">
        <v>211</v>
      </c>
      <c r="P86" s="54" t="s">
        <v>153</v>
      </c>
      <c r="Q86" s="42" t="s">
        <v>123</v>
      </c>
      <c r="R86" s="42" t="s">
        <v>301</v>
      </c>
      <c r="S86" s="63">
        <v>1879613836</v>
      </c>
      <c r="V86" s="48"/>
    </row>
    <row r="87" spans="1:22" ht="326.25" hidden="1" customHeight="1">
      <c r="A87" s="42" t="s">
        <v>107</v>
      </c>
      <c r="B87" s="42" t="s">
        <v>58</v>
      </c>
      <c r="C87" s="42" t="s">
        <v>119</v>
      </c>
      <c r="D87" s="42" t="s">
        <v>120</v>
      </c>
      <c r="E87" s="42" t="s">
        <v>208</v>
      </c>
      <c r="F87" s="61" t="s">
        <v>299</v>
      </c>
      <c r="G87" s="42" t="s">
        <v>209</v>
      </c>
      <c r="H87" s="54" t="s">
        <v>298</v>
      </c>
      <c r="I87" s="54" t="s">
        <v>239</v>
      </c>
      <c r="J87" s="59" t="s">
        <v>307</v>
      </c>
      <c r="K87" s="42">
        <v>2701048</v>
      </c>
      <c r="L87" s="42" t="s">
        <v>167</v>
      </c>
      <c r="M87" s="54" t="s">
        <v>310</v>
      </c>
      <c r="N87" s="62">
        <v>2858</v>
      </c>
      <c r="O87" s="54" t="s">
        <v>211</v>
      </c>
      <c r="P87" s="54" t="s">
        <v>153</v>
      </c>
      <c r="Q87" s="42" t="s">
        <v>123</v>
      </c>
      <c r="R87" s="42" t="s">
        <v>301</v>
      </c>
      <c r="S87" s="63">
        <v>685108960</v>
      </c>
      <c r="V87" s="48"/>
    </row>
    <row r="88" spans="1:22" ht="222.75" hidden="1" customHeight="1">
      <c r="A88" s="42" t="s">
        <v>107</v>
      </c>
      <c r="B88" s="42" t="s">
        <v>58</v>
      </c>
      <c r="C88" s="42" t="s">
        <v>119</v>
      </c>
      <c r="D88" s="42" t="s">
        <v>120</v>
      </c>
      <c r="E88" s="42" t="s">
        <v>208</v>
      </c>
      <c r="F88" s="61" t="s">
        <v>299</v>
      </c>
      <c r="G88" s="42" t="s">
        <v>209</v>
      </c>
      <c r="H88" s="54" t="s">
        <v>298</v>
      </c>
      <c r="I88" s="54" t="s">
        <v>239</v>
      </c>
      <c r="J88" s="59" t="s">
        <v>308</v>
      </c>
      <c r="K88" s="42">
        <v>2701048</v>
      </c>
      <c r="L88" s="42" t="s">
        <v>167</v>
      </c>
      <c r="M88" s="54" t="s">
        <v>311</v>
      </c>
      <c r="N88" s="62">
        <v>3600</v>
      </c>
      <c r="O88" s="54" t="s">
        <v>211</v>
      </c>
      <c r="P88" s="54" t="s">
        <v>153</v>
      </c>
      <c r="Q88" s="42" t="s">
        <v>123</v>
      </c>
      <c r="R88" s="42" t="s">
        <v>301</v>
      </c>
      <c r="S88" s="63">
        <v>1401949639</v>
      </c>
      <c r="V88" s="48"/>
    </row>
    <row r="89" spans="1:22" ht="180" hidden="1">
      <c r="A89" s="42" t="s">
        <v>107</v>
      </c>
      <c r="B89" s="42" t="s">
        <v>58</v>
      </c>
      <c r="C89" s="42" t="s">
        <v>119</v>
      </c>
      <c r="D89" s="42" t="s">
        <v>120</v>
      </c>
      <c r="E89" s="42" t="s">
        <v>208</v>
      </c>
      <c r="F89" s="61" t="s">
        <v>299</v>
      </c>
      <c r="G89" s="42" t="s">
        <v>209</v>
      </c>
      <c r="H89" s="54" t="s">
        <v>298</v>
      </c>
      <c r="I89" s="54" t="s">
        <v>240</v>
      </c>
      <c r="J89" s="59" t="s">
        <v>304</v>
      </c>
      <c r="K89" s="42">
        <v>2701048</v>
      </c>
      <c r="L89" s="42" t="s">
        <v>167</v>
      </c>
      <c r="M89" s="54" t="s">
        <v>305</v>
      </c>
      <c r="N89" s="62">
        <v>35640</v>
      </c>
      <c r="O89" s="54" t="s">
        <v>210</v>
      </c>
      <c r="P89" s="54" t="s">
        <v>153</v>
      </c>
      <c r="Q89" s="42" t="s">
        <v>123</v>
      </c>
      <c r="R89" s="42" t="s">
        <v>301</v>
      </c>
      <c r="S89" s="63">
        <v>1759905000</v>
      </c>
      <c r="V89" s="48"/>
    </row>
    <row r="90" spans="1:22" ht="180.75" hidden="1" customHeight="1">
      <c r="A90" s="42" t="s">
        <v>107</v>
      </c>
      <c r="B90" s="42" t="s">
        <v>58</v>
      </c>
      <c r="C90" s="42" t="s">
        <v>119</v>
      </c>
      <c r="D90" s="42" t="s">
        <v>120</v>
      </c>
      <c r="E90" s="42" t="s">
        <v>208</v>
      </c>
      <c r="F90" s="64">
        <v>202300000000036</v>
      </c>
      <c r="G90" s="42" t="s">
        <v>209</v>
      </c>
      <c r="H90" s="54" t="s">
        <v>225</v>
      </c>
      <c r="I90" s="54" t="s">
        <v>241</v>
      </c>
      <c r="J90" s="82" t="s">
        <v>485</v>
      </c>
      <c r="K90" s="42">
        <v>2701048</v>
      </c>
      <c r="L90" s="42" t="s">
        <v>167</v>
      </c>
      <c r="M90" s="54" t="s">
        <v>226</v>
      </c>
      <c r="N90" s="54">
        <v>21</v>
      </c>
      <c r="O90" s="54" t="s">
        <v>210</v>
      </c>
      <c r="P90" s="54" t="s">
        <v>154</v>
      </c>
      <c r="Q90" s="42" t="s">
        <v>124</v>
      </c>
      <c r="R90" s="42" t="s">
        <v>256</v>
      </c>
      <c r="S90" s="72">
        <v>7650000000</v>
      </c>
      <c r="V90" s="48"/>
    </row>
    <row r="91" spans="1:22" ht="167.25" hidden="1" customHeight="1">
      <c r="A91" s="42" t="s">
        <v>107</v>
      </c>
      <c r="B91" s="42" t="s">
        <v>58</v>
      </c>
      <c r="C91" s="42" t="s">
        <v>119</v>
      </c>
      <c r="D91" s="42" t="s">
        <v>120</v>
      </c>
      <c r="E91" s="42" t="s">
        <v>208</v>
      </c>
      <c r="F91" s="64">
        <v>202300000000036</v>
      </c>
      <c r="G91" s="42" t="s">
        <v>209</v>
      </c>
      <c r="H91" s="54" t="s">
        <v>145</v>
      </c>
      <c r="I91" s="54" t="s">
        <v>241</v>
      </c>
      <c r="J91" s="54" t="s">
        <v>485</v>
      </c>
      <c r="K91" s="42">
        <v>2701048</v>
      </c>
      <c r="L91" s="42" t="s">
        <v>167</v>
      </c>
      <c r="M91" s="54" t="s">
        <v>486</v>
      </c>
      <c r="N91" s="54">
        <v>13</v>
      </c>
      <c r="O91" s="54" t="s">
        <v>210</v>
      </c>
      <c r="P91" s="54" t="s">
        <v>154</v>
      </c>
      <c r="Q91" s="42" t="s">
        <v>124</v>
      </c>
      <c r="R91" s="42" t="s">
        <v>256</v>
      </c>
      <c r="S91" s="85">
        <v>1300000000</v>
      </c>
      <c r="V91" s="48"/>
    </row>
    <row r="92" spans="1:22" ht="150" hidden="1">
      <c r="A92" s="42" t="s">
        <v>107</v>
      </c>
      <c r="B92" s="54" t="s">
        <v>53</v>
      </c>
      <c r="C92" s="42" t="s">
        <v>119</v>
      </c>
      <c r="D92" s="42" t="s">
        <v>120</v>
      </c>
      <c r="E92" s="42" t="s">
        <v>208</v>
      </c>
      <c r="F92" s="52">
        <v>202300000000036</v>
      </c>
      <c r="G92" s="42" t="s">
        <v>209</v>
      </c>
      <c r="H92" s="54" t="s">
        <v>151</v>
      </c>
      <c r="I92" s="54" t="s">
        <v>242</v>
      </c>
      <c r="J92" s="54" t="s">
        <v>215</v>
      </c>
      <c r="K92" s="42">
        <v>2701050</v>
      </c>
      <c r="L92" s="42" t="s">
        <v>214</v>
      </c>
      <c r="M92" s="54" t="s">
        <v>212</v>
      </c>
      <c r="N92" s="54">
        <v>26</v>
      </c>
      <c r="O92" s="54" t="s">
        <v>210</v>
      </c>
      <c r="P92" s="54" t="s">
        <v>154</v>
      </c>
      <c r="Q92" s="42" t="s">
        <v>152</v>
      </c>
      <c r="R92" s="42" t="s">
        <v>256</v>
      </c>
      <c r="S92" s="72">
        <v>300000000</v>
      </c>
      <c r="V92" s="48"/>
    </row>
    <row r="93" spans="1:22" ht="210" hidden="1">
      <c r="A93" s="42" t="s">
        <v>107</v>
      </c>
      <c r="B93" s="54" t="s">
        <v>53</v>
      </c>
      <c r="C93" s="42" t="s">
        <v>119</v>
      </c>
      <c r="D93" s="42" t="s">
        <v>120</v>
      </c>
      <c r="E93" s="42" t="s">
        <v>208</v>
      </c>
      <c r="F93" s="52">
        <v>202300000000036</v>
      </c>
      <c r="G93" s="42" t="s">
        <v>209</v>
      </c>
      <c r="H93" s="54" t="s">
        <v>469</v>
      </c>
      <c r="I93" s="54" t="s">
        <v>242</v>
      </c>
      <c r="J93" s="54" t="s">
        <v>216</v>
      </c>
      <c r="K93" s="42">
        <v>2701050</v>
      </c>
      <c r="L93" s="42" t="s">
        <v>214</v>
      </c>
      <c r="M93" s="54" t="s">
        <v>213</v>
      </c>
      <c r="N93" s="54">
        <v>572</v>
      </c>
      <c r="O93" s="54" t="s">
        <v>210</v>
      </c>
      <c r="P93" s="54" t="s">
        <v>154</v>
      </c>
      <c r="Q93" s="42" t="s">
        <v>152</v>
      </c>
      <c r="R93" s="42" t="s">
        <v>256</v>
      </c>
      <c r="S93" s="85">
        <v>1000000000</v>
      </c>
      <c r="V93" s="48"/>
    </row>
    <row r="94" spans="1:22" ht="150" hidden="1">
      <c r="A94" s="42" t="s">
        <v>107</v>
      </c>
      <c r="B94" s="54" t="s">
        <v>53</v>
      </c>
      <c r="C94" s="42" t="s">
        <v>119</v>
      </c>
      <c r="D94" s="42" t="s">
        <v>120</v>
      </c>
      <c r="E94" s="42" t="s">
        <v>208</v>
      </c>
      <c r="F94" s="52">
        <v>202300000000036</v>
      </c>
      <c r="G94" s="42" t="s">
        <v>209</v>
      </c>
      <c r="H94" s="54" t="s">
        <v>470</v>
      </c>
      <c r="I94" s="54" t="s">
        <v>242</v>
      </c>
      <c r="J94" s="54" t="s">
        <v>471</v>
      </c>
      <c r="K94" s="42">
        <v>2701050</v>
      </c>
      <c r="L94" s="42" t="s">
        <v>214</v>
      </c>
      <c r="M94" s="54" t="s">
        <v>476</v>
      </c>
      <c r="N94" s="54">
        <v>30</v>
      </c>
      <c r="O94" s="54" t="s">
        <v>210</v>
      </c>
      <c r="P94" s="54" t="s">
        <v>154</v>
      </c>
      <c r="Q94" s="42" t="s">
        <v>152</v>
      </c>
      <c r="R94" s="42" t="s">
        <v>256</v>
      </c>
      <c r="S94" s="85">
        <v>300000000</v>
      </c>
      <c r="V94" s="48"/>
    </row>
    <row r="95" spans="1:22" ht="150" hidden="1">
      <c r="A95" s="42" t="s">
        <v>107</v>
      </c>
      <c r="B95" s="54" t="s">
        <v>53</v>
      </c>
      <c r="C95" s="42" t="s">
        <v>119</v>
      </c>
      <c r="D95" s="42" t="s">
        <v>120</v>
      </c>
      <c r="E95" s="42" t="s">
        <v>208</v>
      </c>
      <c r="F95" s="52">
        <v>202300000000036</v>
      </c>
      <c r="G95" s="42" t="s">
        <v>209</v>
      </c>
      <c r="H95" s="54" t="s">
        <v>472</v>
      </c>
      <c r="I95" s="54" t="s">
        <v>242</v>
      </c>
      <c r="J95" s="54" t="s">
        <v>473</v>
      </c>
      <c r="K95" s="42">
        <v>2701050</v>
      </c>
      <c r="L95" s="42" t="s">
        <v>214</v>
      </c>
      <c r="M95" s="54" t="s">
        <v>477</v>
      </c>
      <c r="N95" s="54">
        <v>15</v>
      </c>
      <c r="O95" s="54" t="s">
        <v>210</v>
      </c>
      <c r="P95" s="54" t="s">
        <v>154</v>
      </c>
      <c r="Q95" s="42" t="s">
        <v>152</v>
      </c>
      <c r="R95" s="42" t="s">
        <v>256</v>
      </c>
      <c r="S95" s="85">
        <v>600000000</v>
      </c>
      <c r="V95" s="48"/>
    </row>
    <row r="96" spans="1:22" ht="150" hidden="1">
      <c r="A96" s="42" t="s">
        <v>107</v>
      </c>
      <c r="B96" s="54" t="s">
        <v>53</v>
      </c>
      <c r="C96" s="42" t="s">
        <v>119</v>
      </c>
      <c r="D96" s="42" t="s">
        <v>120</v>
      </c>
      <c r="E96" s="42" t="s">
        <v>208</v>
      </c>
      <c r="F96" s="52">
        <v>202300000000036</v>
      </c>
      <c r="G96" s="42" t="s">
        <v>209</v>
      </c>
      <c r="H96" s="54" t="s">
        <v>474</v>
      </c>
      <c r="I96" s="54" t="s">
        <v>242</v>
      </c>
      <c r="J96" s="54" t="s">
        <v>475</v>
      </c>
      <c r="K96" s="42">
        <v>2701050</v>
      </c>
      <c r="L96" s="42" t="s">
        <v>214</v>
      </c>
      <c r="M96" s="54" t="s">
        <v>478</v>
      </c>
      <c r="N96" s="54">
        <v>125</v>
      </c>
      <c r="O96" s="54" t="s">
        <v>210</v>
      </c>
      <c r="P96" s="54" t="s">
        <v>154</v>
      </c>
      <c r="Q96" s="42" t="s">
        <v>152</v>
      </c>
      <c r="R96" s="42" t="s">
        <v>256</v>
      </c>
      <c r="S96" s="85">
        <v>300000000</v>
      </c>
      <c r="V96" s="48"/>
    </row>
    <row r="97" spans="1:22" ht="135" hidden="1">
      <c r="A97" s="42" t="s">
        <v>107</v>
      </c>
      <c r="B97" s="54" t="s">
        <v>53</v>
      </c>
      <c r="C97" s="42" t="s">
        <v>119</v>
      </c>
      <c r="D97" s="42" t="s">
        <v>120</v>
      </c>
      <c r="E97" s="42" t="s">
        <v>208</v>
      </c>
      <c r="F97" s="52">
        <v>202300000000036</v>
      </c>
      <c r="G97" s="42" t="s">
        <v>209</v>
      </c>
      <c r="H97" s="54"/>
      <c r="I97" s="54" t="s">
        <v>243</v>
      </c>
      <c r="J97" s="54"/>
      <c r="K97" s="42">
        <v>2701050</v>
      </c>
      <c r="L97" s="42" t="s">
        <v>214</v>
      </c>
      <c r="M97" s="54"/>
      <c r="N97" s="54"/>
      <c r="O97" s="54"/>
      <c r="P97" s="54" t="s">
        <v>154</v>
      </c>
      <c r="Q97" s="42" t="s">
        <v>152</v>
      </c>
      <c r="R97" s="42" t="s">
        <v>256</v>
      </c>
      <c r="S97" s="86">
        <v>2051071785</v>
      </c>
      <c r="V97" s="48"/>
    </row>
    <row r="98" spans="1:22" ht="135" hidden="1">
      <c r="A98" s="42" t="s">
        <v>107</v>
      </c>
      <c r="B98" s="54" t="s">
        <v>53</v>
      </c>
      <c r="C98" s="42" t="s">
        <v>119</v>
      </c>
      <c r="D98" s="42" t="s">
        <v>120</v>
      </c>
      <c r="E98" s="42" t="s">
        <v>208</v>
      </c>
      <c r="F98" s="52">
        <v>202300000000036</v>
      </c>
      <c r="G98" s="42" t="s">
        <v>209</v>
      </c>
      <c r="H98" s="54" t="s">
        <v>479</v>
      </c>
      <c r="I98" s="54" t="s">
        <v>479</v>
      </c>
      <c r="J98" s="54" t="s">
        <v>480</v>
      </c>
      <c r="K98" s="54">
        <v>2701044</v>
      </c>
      <c r="L98" s="54" t="s">
        <v>483</v>
      </c>
      <c r="M98" s="54" t="s">
        <v>484</v>
      </c>
      <c r="N98" s="54">
        <v>1</v>
      </c>
      <c r="O98" s="54" t="s">
        <v>210</v>
      </c>
      <c r="P98" s="54" t="s">
        <v>154</v>
      </c>
      <c r="Q98" s="42" t="s">
        <v>152</v>
      </c>
      <c r="R98" s="42" t="s">
        <v>256</v>
      </c>
      <c r="S98" s="85">
        <v>500000000</v>
      </c>
      <c r="V98" s="48"/>
    </row>
    <row r="99" spans="1:22" ht="195" hidden="1">
      <c r="A99" s="42" t="s">
        <v>107</v>
      </c>
      <c r="B99" s="54" t="s">
        <v>53</v>
      </c>
      <c r="C99" s="42" t="s">
        <v>119</v>
      </c>
      <c r="D99" s="42" t="s">
        <v>120</v>
      </c>
      <c r="E99" s="42" t="s">
        <v>208</v>
      </c>
      <c r="F99" s="52">
        <v>202300000000036</v>
      </c>
      <c r="G99" s="42" t="s">
        <v>209</v>
      </c>
      <c r="H99" s="54" t="s">
        <v>481</v>
      </c>
      <c r="I99" s="54" t="s">
        <v>481</v>
      </c>
      <c r="J99" s="54" t="s">
        <v>482</v>
      </c>
      <c r="K99" s="54">
        <v>2701044</v>
      </c>
      <c r="L99" s="54" t="s">
        <v>483</v>
      </c>
      <c r="M99" s="54" t="s">
        <v>484</v>
      </c>
      <c r="N99" s="54">
        <v>1</v>
      </c>
      <c r="O99" s="54" t="s">
        <v>210</v>
      </c>
      <c r="P99" s="54" t="s">
        <v>154</v>
      </c>
      <c r="Q99" s="42" t="s">
        <v>152</v>
      </c>
      <c r="R99" s="42" t="s">
        <v>256</v>
      </c>
      <c r="S99" s="85">
        <v>650000000</v>
      </c>
      <c r="V99" s="48" t="str">
        <f>IFERROR(VLOOKUP(#REF!,Listas!$B$33:$C$37,2,FALSE),"")</f>
        <v/>
      </c>
    </row>
    <row r="100" spans="1:22" ht="195" hidden="1">
      <c r="A100" s="42" t="s">
        <v>100</v>
      </c>
      <c r="B100" s="42" t="s">
        <v>102</v>
      </c>
      <c r="C100" s="42" t="s">
        <v>119</v>
      </c>
      <c r="D100" s="42" t="s">
        <v>120</v>
      </c>
      <c r="E100" s="42" t="s">
        <v>206</v>
      </c>
      <c r="F100" s="64">
        <v>202300000000010</v>
      </c>
      <c r="G100" s="42" t="s">
        <v>198</v>
      </c>
      <c r="H100" s="54" t="s">
        <v>331</v>
      </c>
      <c r="I100" s="54" t="s">
        <v>245</v>
      </c>
      <c r="J100" s="54" t="s">
        <v>325</v>
      </c>
      <c r="K100" s="42">
        <v>2701056</v>
      </c>
      <c r="L100" s="54" t="s">
        <v>330</v>
      </c>
      <c r="M100" s="54" t="s">
        <v>327</v>
      </c>
      <c r="N100" s="54">
        <v>1</v>
      </c>
      <c r="O100" s="54" t="s">
        <v>328</v>
      </c>
      <c r="P100" s="54" t="s">
        <v>154</v>
      </c>
      <c r="Q100" s="42" t="s">
        <v>146</v>
      </c>
      <c r="R100" s="42" t="s">
        <v>256</v>
      </c>
      <c r="S100" s="84">
        <v>1380000000</v>
      </c>
      <c r="V100" s="48" t="str">
        <f>IFERROR(VLOOKUP(#REF!,Listas!$B$33:$C$37,2,FALSE),"")</f>
        <v/>
      </c>
    </row>
    <row r="101" spans="1:22" ht="225" hidden="1">
      <c r="A101" s="42" t="s">
        <v>100</v>
      </c>
      <c r="B101" s="42" t="s">
        <v>102</v>
      </c>
      <c r="C101" s="42" t="s">
        <v>119</v>
      </c>
      <c r="D101" s="42" t="s">
        <v>120</v>
      </c>
      <c r="E101" s="42" t="s">
        <v>206</v>
      </c>
      <c r="F101" s="64">
        <v>202300000000010</v>
      </c>
      <c r="G101" s="42" t="s">
        <v>198</v>
      </c>
      <c r="H101" s="54" t="s">
        <v>331</v>
      </c>
      <c r="I101" s="54" t="s">
        <v>245</v>
      </c>
      <c r="J101" s="54" t="s">
        <v>326</v>
      </c>
      <c r="K101" s="42">
        <v>2701056</v>
      </c>
      <c r="L101" s="54" t="s">
        <v>330</v>
      </c>
      <c r="M101" s="54" t="s">
        <v>329</v>
      </c>
      <c r="N101" s="54">
        <v>1</v>
      </c>
      <c r="O101" s="54" t="s">
        <v>328</v>
      </c>
      <c r="P101" s="54" t="s">
        <v>154</v>
      </c>
      <c r="Q101" s="42" t="s">
        <v>146</v>
      </c>
      <c r="R101" s="42" t="s">
        <v>256</v>
      </c>
      <c r="S101" s="84">
        <v>300000000</v>
      </c>
      <c r="V101" s="48"/>
    </row>
    <row r="102" spans="1:22" ht="180" hidden="1">
      <c r="A102" s="42" t="s">
        <v>100</v>
      </c>
      <c r="B102" s="42" t="s">
        <v>102</v>
      </c>
      <c r="C102" s="42" t="s">
        <v>119</v>
      </c>
      <c r="D102" s="42" t="s">
        <v>120</v>
      </c>
      <c r="E102" s="42" t="s">
        <v>206</v>
      </c>
      <c r="F102" s="64">
        <v>202300000000010</v>
      </c>
      <c r="G102" s="42" t="s">
        <v>198</v>
      </c>
      <c r="H102" s="54" t="s">
        <v>331</v>
      </c>
      <c r="I102" s="54" t="s">
        <v>245</v>
      </c>
      <c r="J102" s="54" t="s">
        <v>332</v>
      </c>
      <c r="K102" s="42">
        <v>2701042</v>
      </c>
      <c r="L102" s="54" t="s">
        <v>337</v>
      </c>
      <c r="M102" s="54" t="s">
        <v>358</v>
      </c>
      <c r="N102" s="62">
        <v>11000</v>
      </c>
      <c r="O102" s="54" t="s">
        <v>334</v>
      </c>
      <c r="P102" s="54" t="s">
        <v>154</v>
      </c>
      <c r="Q102" s="42" t="s">
        <v>146</v>
      </c>
      <c r="R102" s="42" t="s">
        <v>256</v>
      </c>
      <c r="S102" s="84">
        <v>560000000</v>
      </c>
      <c r="V102" s="48"/>
    </row>
    <row r="103" spans="1:22" ht="375" hidden="1">
      <c r="A103" s="42" t="s">
        <v>100</v>
      </c>
      <c r="B103" s="42" t="s">
        <v>102</v>
      </c>
      <c r="C103" s="42" t="s">
        <v>119</v>
      </c>
      <c r="D103" s="42" t="s">
        <v>120</v>
      </c>
      <c r="E103" s="42" t="s">
        <v>206</v>
      </c>
      <c r="F103" s="64">
        <v>202300000000010</v>
      </c>
      <c r="G103" s="42" t="s">
        <v>198</v>
      </c>
      <c r="H103" s="54" t="s">
        <v>331</v>
      </c>
      <c r="I103" s="54" t="s">
        <v>245</v>
      </c>
      <c r="J103" s="54" t="s">
        <v>333</v>
      </c>
      <c r="K103" s="42">
        <v>2701042</v>
      </c>
      <c r="L103" s="54" t="s">
        <v>337</v>
      </c>
      <c r="M103" s="54" t="s">
        <v>335</v>
      </c>
      <c r="N103" s="62">
        <v>200000</v>
      </c>
      <c r="O103" s="54" t="s">
        <v>336</v>
      </c>
      <c r="P103" s="54" t="s">
        <v>154</v>
      </c>
      <c r="Q103" s="42" t="s">
        <v>146</v>
      </c>
      <c r="R103" s="42" t="s">
        <v>256</v>
      </c>
      <c r="S103" s="84">
        <v>330000000</v>
      </c>
      <c r="V103" s="48"/>
    </row>
    <row r="104" spans="1:22" ht="180" hidden="1">
      <c r="A104" s="42" t="s">
        <v>100</v>
      </c>
      <c r="B104" s="42" t="s">
        <v>102</v>
      </c>
      <c r="C104" s="42" t="s">
        <v>119</v>
      </c>
      <c r="D104" s="42" t="s">
        <v>120</v>
      </c>
      <c r="E104" s="42" t="s">
        <v>206</v>
      </c>
      <c r="F104" s="64">
        <v>202300000000010</v>
      </c>
      <c r="G104" s="42" t="s">
        <v>198</v>
      </c>
      <c r="H104" s="54" t="s">
        <v>331</v>
      </c>
      <c r="I104" s="54" t="s">
        <v>338</v>
      </c>
      <c r="J104" s="54" t="s">
        <v>339</v>
      </c>
      <c r="K104" s="42">
        <v>2701058</v>
      </c>
      <c r="L104" s="54" t="s">
        <v>207</v>
      </c>
      <c r="M104" s="54" t="s">
        <v>343</v>
      </c>
      <c r="N104" s="54">
        <v>12</v>
      </c>
      <c r="O104" s="54" t="s">
        <v>344</v>
      </c>
      <c r="P104" s="54" t="s">
        <v>154</v>
      </c>
      <c r="Q104" s="54" t="s">
        <v>146</v>
      </c>
      <c r="R104" s="54" t="s">
        <v>256</v>
      </c>
      <c r="S104" s="84">
        <v>530000000</v>
      </c>
      <c r="V104" s="48"/>
    </row>
    <row r="105" spans="1:22" ht="285" hidden="1">
      <c r="A105" s="42" t="s">
        <v>100</v>
      </c>
      <c r="B105" s="42" t="s">
        <v>102</v>
      </c>
      <c r="C105" s="42" t="s">
        <v>119</v>
      </c>
      <c r="D105" s="42" t="s">
        <v>120</v>
      </c>
      <c r="E105" s="42" t="s">
        <v>206</v>
      </c>
      <c r="F105" s="64">
        <v>202300000000010</v>
      </c>
      <c r="G105" s="42" t="s">
        <v>198</v>
      </c>
      <c r="H105" s="54" t="s">
        <v>331</v>
      </c>
      <c r="I105" s="54" t="s">
        <v>338</v>
      </c>
      <c r="J105" s="54" t="s">
        <v>340</v>
      </c>
      <c r="K105" s="42">
        <v>2701058</v>
      </c>
      <c r="L105" s="54" t="s">
        <v>207</v>
      </c>
      <c r="M105" s="54" t="s">
        <v>345</v>
      </c>
      <c r="N105" s="54">
        <v>24</v>
      </c>
      <c r="O105" s="54" t="s">
        <v>346</v>
      </c>
      <c r="P105" s="54" t="s">
        <v>154</v>
      </c>
      <c r="Q105" s="54" t="s">
        <v>146</v>
      </c>
      <c r="R105" s="54" t="s">
        <v>256</v>
      </c>
      <c r="S105" s="84">
        <v>2800000000</v>
      </c>
      <c r="V105" s="48"/>
    </row>
    <row r="106" spans="1:22" ht="405" hidden="1">
      <c r="A106" s="42" t="s">
        <v>100</v>
      </c>
      <c r="B106" s="42" t="s">
        <v>102</v>
      </c>
      <c r="C106" s="42" t="s">
        <v>119</v>
      </c>
      <c r="D106" s="42" t="s">
        <v>120</v>
      </c>
      <c r="E106" s="42" t="s">
        <v>206</v>
      </c>
      <c r="F106" s="64">
        <v>202300000000010</v>
      </c>
      <c r="G106" s="42" t="s">
        <v>198</v>
      </c>
      <c r="H106" s="54" t="s">
        <v>331</v>
      </c>
      <c r="I106" s="54" t="s">
        <v>338</v>
      </c>
      <c r="J106" s="54" t="s">
        <v>341</v>
      </c>
      <c r="K106" s="42">
        <v>2701058</v>
      </c>
      <c r="L106" s="54" t="s">
        <v>207</v>
      </c>
      <c r="M106" s="54" t="s">
        <v>359</v>
      </c>
      <c r="N106" s="54">
        <v>1</v>
      </c>
      <c r="O106" s="54" t="s">
        <v>347</v>
      </c>
      <c r="P106" s="54" t="s">
        <v>154</v>
      </c>
      <c r="Q106" s="54" t="s">
        <v>146</v>
      </c>
      <c r="R106" s="54" t="s">
        <v>256</v>
      </c>
      <c r="S106" s="84">
        <v>60000000</v>
      </c>
      <c r="V106" s="48"/>
    </row>
    <row r="107" spans="1:22" ht="360" hidden="1">
      <c r="A107" s="42" t="s">
        <v>100</v>
      </c>
      <c r="B107" s="42" t="s">
        <v>102</v>
      </c>
      <c r="C107" s="42" t="s">
        <v>119</v>
      </c>
      <c r="D107" s="42" t="s">
        <v>120</v>
      </c>
      <c r="E107" s="42" t="s">
        <v>206</v>
      </c>
      <c r="F107" s="64">
        <v>202300000000010</v>
      </c>
      <c r="G107" s="42" t="s">
        <v>198</v>
      </c>
      <c r="H107" s="54" t="s">
        <v>331</v>
      </c>
      <c r="I107" s="54" t="s">
        <v>338</v>
      </c>
      <c r="J107" s="54" t="s">
        <v>342</v>
      </c>
      <c r="K107" s="42">
        <v>2701058</v>
      </c>
      <c r="L107" s="54" t="s">
        <v>207</v>
      </c>
      <c r="M107" s="54" t="s">
        <v>348</v>
      </c>
      <c r="N107" s="54">
        <v>200</v>
      </c>
      <c r="O107" s="54" t="s">
        <v>349</v>
      </c>
      <c r="P107" s="54" t="s">
        <v>154</v>
      </c>
      <c r="Q107" s="54" t="s">
        <v>146</v>
      </c>
      <c r="R107" s="54" t="s">
        <v>256</v>
      </c>
      <c r="S107" s="84">
        <v>300000000</v>
      </c>
      <c r="V107" s="48"/>
    </row>
    <row r="108" spans="1:22" ht="360" hidden="1">
      <c r="A108" s="42" t="s">
        <v>100</v>
      </c>
      <c r="B108" s="54" t="s">
        <v>103</v>
      </c>
      <c r="C108" s="42" t="s">
        <v>119</v>
      </c>
      <c r="D108" s="42" t="s">
        <v>120</v>
      </c>
      <c r="E108" s="42" t="s">
        <v>206</v>
      </c>
      <c r="F108" s="64">
        <v>202300000000010</v>
      </c>
      <c r="G108" s="42" t="s">
        <v>198</v>
      </c>
      <c r="H108" s="54" t="s">
        <v>331</v>
      </c>
      <c r="I108" s="54" t="s">
        <v>338</v>
      </c>
      <c r="J108" s="54" t="s">
        <v>342</v>
      </c>
      <c r="K108" s="42">
        <v>2701058</v>
      </c>
      <c r="L108" s="54" t="s">
        <v>207</v>
      </c>
      <c r="M108" s="54" t="s">
        <v>373</v>
      </c>
      <c r="N108" s="64">
        <v>1</v>
      </c>
      <c r="O108" s="54" t="s">
        <v>374</v>
      </c>
      <c r="P108" s="54" t="s">
        <v>153</v>
      </c>
      <c r="Q108" s="54" t="s">
        <v>350</v>
      </c>
      <c r="R108" s="54" t="s">
        <v>256</v>
      </c>
      <c r="S108" s="72">
        <v>720000000</v>
      </c>
      <c r="V108" s="48" t="str">
        <f>IFERROR(VLOOKUP(#REF!,Listas!$B$33:$C$37,2,FALSE),"")</f>
        <v/>
      </c>
    </row>
    <row r="109" spans="1:22" ht="90" hidden="1">
      <c r="A109" s="42" t="s">
        <v>85</v>
      </c>
      <c r="B109" s="42" t="s">
        <v>161</v>
      </c>
      <c r="C109" s="42" t="s">
        <v>119</v>
      </c>
      <c r="D109" s="42" t="s">
        <v>120</v>
      </c>
      <c r="E109" s="42" t="s">
        <v>147</v>
      </c>
      <c r="F109" s="42" t="s">
        <v>148</v>
      </c>
      <c r="G109" s="42" t="s">
        <v>149</v>
      </c>
      <c r="H109" s="58" t="s">
        <v>272</v>
      </c>
      <c r="I109" s="42" t="s">
        <v>250</v>
      </c>
      <c r="J109" s="54" t="s">
        <v>156</v>
      </c>
      <c r="K109" s="42">
        <v>2701045</v>
      </c>
      <c r="L109" s="42" t="s">
        <v>137</v>
      </c>
      <c r="M109" s="54" t="s">
        <v>159</v>
      </c>
      <c r="N109" s="57">
        <v>2</v>
      </c>
      <c r="O109" s="57" t="s">
        <v>270</v>
      </c>
      <c r="P109" s="54" t="s">
        <v>153</v>
      </c>
      <c r="Q109" s="54" t="s">
        <v>150</v>
      </c>
      <c r="R109" s="42" t="s">
        <v>256</v>
      </c>
      <c r="S109" s="90">
        <v>11980169956</v>
      </c>
      <c r="V109" s="48" t="str">
        <f>IFERROR(VLOOKUP(#REF!,Listas!$B$33:$C$37,2,FALSE),"")</f>
        <v/>
      </c>
    </row>
    <row r="110" spans="1:22" ht="75" hidden="1">
      <c r="A110" s="42" t="s">
        <v>85</v>
      </c>
      <c r="B110" s="42" t="s">
        <v>162</v>
      </c>
      <c r="C110" s="42" t="s">
        <v>119</v>
      </c>
      <c r="D110" s="42" t="s">
        <v>120</v>
      </c>
      <c r="E110" s="42" t="s">
        <v>147</v>
      </c>
      <c r="F110" s="42" t="s">
        <v>148</v>
      </c>
      <c r="G110" s="42" t="s">
        <v>149</v>
      </c>
      <c r="H110" s="58" t="s">
        <v>272</v>
      </c>
      <c r="I110" s="42" t="s">
        <v>251</v>
      </c>
      <c r="J110" s="54" t="s">
        <v>157</v>
      </c>
      <c r="K110" s="42">
        <v>2701045</v>
      </c>
      <c r="L110" s="42" t="s">
        <v>137</v>
      </c>
      <c r="M110" s="54" t="s">
        <v>163</v>
      </c>
      <c r="N110" s="57">
        <v>12</v>
      </c>
      <c r="O110" s="57" t="s">
        <v>160</v>
      </c>
      <c r="P110" s="54" t="s">
        <v>153</v>
      </c>
      <c r="Q110" s="54" t="s">
        <v>150</v>
      </c>
      <c r="R110" s="42" t="s">
        <v>256</v>
      </c>
      <c r="S110" s="90">
        <v>134266572</v>
      </c>
      <c r="V110" s="48" t="str">
        <f>IFERROR(VLOOKUP(#REF!,Listas!$B$33:$C$37,2,FALSE),"")</f>
        <v/>
      </c>
    </row>
    <row r="111" spans="1:22" ht="105" hidden="1">
      <c r="A111" s="42" t="s">
        <v>85</v>
      </c>
      <c r="B111" s="42" t="s">
        <v>162</v>
      </c>
      <c r="C111" s="42" t="s">
        <v>119</v>
      </c>
      <c r="D111" s="42" t="s">
        <v>120</v>
      </c>
      <c r="E111" s="42" t="s">
        <v>147</v>
      </c>
      <c r="F111" s="42" t="s">
        <v>148</v>
      </c>
      <c r="G111" s="42" t="s">
        <v>149</v>
      </c>
      <c r="H111" s="58" t="s">
        <v>273</v>
      </c>
      <c r="I111" s="42" t="s">
        <v>252</v>
      </c>
      <c r="J111" s="54" t="s">
        <v>271</v>
      </c>
      <c r="K111" s="42">
        <v>2701045</v>
      </c>
      <c r="L111" s="42" t="s">
        <v>137</v>
      </c>
      <c r="M111" s="54" t="s">
        <v>158</v>
      </c>
      <c r="N111" s="68">
        <v>31200</v>
      </c>
      <c r="O111" s="57" t="s">
        <v>158</v>
      </c>
      <c r="P111" s="54" t="s">
        <v>153</v>
      </c>
      <c r="Q111" s="54" t="s">
        <v>150</v>
      </c>
      <c r="R111" s="42" t="s">
        <v>256</v>
      </c>
      <c r="S111" s="90">
        <v>138986044</v>
      </c>
      <c r="V111" s="48" t="str">
        <f>IFERROR(VLOOKUP(#REF!,Listas!$B$33:$C$37,2,FALSE),"")</f>
        <v/>
      </c>
    </row>
    <row r="112" spans="1:22" ht="255" hidden="1">
      <c r="A112" s="42" t="s">
        <v>100</v>
      </c>
      <c r="B112" s="42" t="s">
        <v>106</v>
      </c>
      <c r="C112" s="42" t="s">
        <v>119</v>
      </c>
      <c r="D112" s="42" t="s">
        <v>120</v>
      </c>
      <c r="E112" s="42" t="s">
        <v>206</v>
      </c>
      <c r="F112" s="64">
        <v>2018011000617</v>
      </c>
      <c r="G112" s="42" t="s">
        <v>198</v>
      </c>
      <c r="H112" s="54" t="s">
        <v>199</v>
      </c>
      <c r="I112" s="54" t="s">
        <v>248</v>
      </c>
      <c r="J112" s="54" t="s">
        <v>205</v>
      </c>
      <c r="K112" s="42">
        <v>2701048</v>
      </c>
      <c r="L112" s="54" t="s">
        <v>167</v>
      </c>
      <c r="M112" s="67" t="s">
        <v>203</v>
      </c>
      <c r="N112" s="54">
        <v>900</v>
      </c>
      <c r="O112" s="54" t="s">
        <v>203</v>
      </c>
      <c r="P112" s="54" t="s">
        <v>153</v>
      </c>
      <c r="Q112" s="42" t="s">
        <v>275</v>
      </c>
      <c r="R112" s="42" t="s">
        <v>256</v>
      </c>
      <c r="S112" s="71">
        <v>1100000000</v>
      </c>
      <c r="V112" s="48" t="str">
        <f>IFERROR(VLOOKUP(#REF!,Listas!$B$33:$C$37,2,FALSE),"")</f>
        <v/>
      </c>
    </row>
    <row r="113" spans="1:22" ht="255" hidden="1">
      <c r="A113" s="42" t="s">
        <v>100</v>
      </c>
      <c r="B113" s="42" t="s">
        <v>106</v>
      </c>
      <c r="C113" s="42" t="s">
        <v>119</v>
      </c>
      <c r="D113" s="42" t="s">
        <v>120</v>
      </c>
      <c r="E113" s="42" t="s">
        <v>206</v>
      </c>
      <c r="F113" s="64">
        <v>2018011000617</v>
      </c>
      <c r="G113" s="42" t="s">
        <v>198</v>
      </c>
      <c r="H113" s="54" t="s">
        <v>200</v>
      </c>
      <c r="I113" s="54" t="s">
        <v>249</v>
      </c>
      <c r="J113" s="67" t="s">
        <v>352</v>
      </c>
      <c r="K113" s="42">
        <v>2701048</v>
      </c>
      <c r="L113" s="54" t="s">
        <v>167</v>
      </c>
      <c r="M113" s="67" t="s">
        <v>354</v>
      </c>
      <c r="N113" s="54">
        <v>100</v>
      </c>
      <c r="O113" s="54" t="s">
        <v>204</v>
      </c>
      <c r="P113" s="54" t="s">
        <v>153</v>
      </c>
      <c r="Q113" s="42" t="s">
        <v>275</v>
      </c>
      <c r="R113" s="42" t="s">
        <v>256</v>
      </c>
      <c r="S113" s="71">
        <v>1200000000</v>
      </c>
      <c r="V113" s="48"/>
    </row>
    <row r="114" spans="1:22" ht="255" hidden="1">
      <c r="A114" s="42" t="s">
        <v>100</v>
      </c>
      <c r="B114" s="42" t="s">
        <v>106</v>
      </c>
      <c r="C114" s="42" t="s">
        <v>119</v>
      </c>
      <c r="D114" s="42" t="s">
        <v>120</v>
      </c>
      <c r="E114" s="42" t="s">
        <v>206</v>
      </c>
      <c r="F114" s="64">
        <v>2018011000617</v>
      </c>
      <c r="G114" s="42" t="s">
        <v>198</v>
      </c>
      <c r="H114" s="54" t="s">
        <v>351</v>
      </c>
      <c r="I114" s="54" t="s">
        <v>247</v>
      </c>
      <c r="J114" s="54" t="s">
        <v>353</v>
      </c>
      <c r="K114" s="42">
        <v>2701048</v>
      </c>
      <c r="L114" s="54" t="s">
        <v>167</v>
      </c>
      <c r="M114" s="67" t="s">
        <v>355</v>
      </c>
      <c r="N114" s="54">
        <v>100</v>
      </c>
      <c r="O114" s="54" t="s">
        <v>202</v>
      </c>
      <c r="P114" s="54" t="s">
        <v>153</v>
      </c>
      <c r="Q114" s="42" t="s">
        <v>275</v>
      </c>
      <c r="R114" s="42" t="s">
        <v>256</v>
      </c>
      <c r="S114" s="71">
        <v>1200000000</v>
      </c>
      <c r="V114" s="48" t="str">
        <f>IFERROR(VLOOKUP(#REF!,Listas!$B$33:$C$37,2,FALSE),"")</f>
        <v/>
      </c>
    </row>
    <row r="115" spans="1:22" ht="255" hidden="1">
      <c r="A115" s="42" t="s">
        <v>100</v>
      </c>
      <c r="B115" s="42" t="s">
        <v>106</v>
      </c>
      <c r="C115" s="42" t="s">
        <v>119</v>
      </c>
      <c r="D115" s="42" t="s">
        <v>120</v>
      </c>
      <c r="E115" s="42" t="s">
        <v>206</v>
      </c>
      <c r="F115" s="64">
        <v>2018011000617</v>
      </c>
      <c r="G115" s="42" t="s">
        <v>198</v>
      </c>
      <c r="H115" s="54" t="s">
        <v>201</v>
      </c>
      <c r="I115" s="54" t="s">
        <v>246</v>
      </c>
      <c r="J115" s="54" t="s">
        <v>201</v>
      </c>
      <c r="K115" s="42">
        <v>2701048</v>
      </c>
      <c r="L115" s="54" t="s">
        <v>167</v>
      </c>
      <c r="M115" s="67" t="s">
        <v>356</v>
      </c>
      <c r="N115" s="54">
        <v>4</v>
      </c>
      <c r="O115" s="54" t="s">
        <v>357</v>
      </c>
      <c r="P115" s="54" t="s">
        <v>154</v>
      </c>
      <c r="Q115" s="42" t="s">
        <v>275</v>
      </c>
      <c r="R115" s="42" t="s">
        <v>256</v>
      </c>
      <c r="S115" s="71">
        <v>100000000</v>
      </c>
      <c r="V115" s="48" t="str">
        <f>IFERROR(VLOOKUP(#REF!,Listas!$B$33:$C$37,2,FALSE),"")</f>
        <v/>
      </c>
    </row>
    <row r="116" spans="1:22" ht="27.75" hidden="1" customHeight="1">
      <c r="A116" s="50"/>
      <c r="B116" s="50"/>
      <c r="C116" s="42"/>
      <c r="D116" s="42"/>
      <c r="E116" s="42"/>
      <c r="F116" s="42"/>
      <c r="G116" s="42"/>
      <c r="H116" s="42"/>
      <c r="I116" s="42"/>
      <c r="J116" s="42"/>
      <c r="K116" s="42"/>
      <c r="L116" s="42"/>
      <c r="M116" s="42"/>
      <c r="N116" s="42"/>
      <c r="O116" s="42"/>
      <c r="P116" s="42"/>
      <c r="Q116" s="42"/>
      <c r="R116" s="42"/>
      <c r="S116" s="56">
        <f>SUM(S6:S115)</f>
        <v>1148691817886.2261</v>
      </c>
      <c r="V116" s="48" t="str">
        <f>IFERROR(VLOOKUP(#REF!,Listas!$B$33:$C$37,2,FALSE),"")</f>
        <v/>
      </c>
    </row>
    <row r="117" spans="1:22" ht="15">
      <c r="A117" s="50"/>
      <c r="B117" s="50"/>
      <c r="C117" s="42"/>
      <c r="D117" s="42"/>
      <c r="E117" s="42"/>
      <c r="F117" s="42"/>
      <c r="G117" s="42"/>
      <c r="H117" s="42"/>
      <c r="I117" s="42"/>
      <c r="J117" s="42"/>
      <c r="K117" s="42"/>
      <c r="L117" s="42"/>
      <c r="M117" s="42"/>
      <c r="N117" s="42"/>
      <c r="O117" s="42"/>
      <c r="P117" s="42"/>
      <c r="Q117" s="42"/>
      <c r="R117" s="42"/>
      <c r="S117" s="49"/>
      <c r="V117" s="48" t="str">
        <f>IFERROR(VLOOKUP(#REF!,Listas!$B$33:$C$37,2,FALSE),"")</f>
        <v/>
      </c>
    </row>
    <row r="118" spans="1:22" ht="15">
      <c r="A118" s="50"/>
      <c r="B118" s="50"/>
      <c r="C118" s="42"/>
      <c r="D118" s="42"/>
      <c r="E118" s="42"/>
      <c r="F118" s="42"/>
      <c r="G118" s="42"/>
      <c r="H118" s="42"/>
      <c r="I118" s="42"/>
      <c r="J118" s="42"/>
      <c r="K118" s="42"/>
      <c r="L118" s="42"/>
      <c r="M118" s="42"/>
      <c r="N118" s="42"/>
      <c r="O118" s="42"/>
      <c r="P118" s="42"/>
      <c r="Q118" s="42"/>
      <c r="R118" s="42"/>
      <c r="S118" s="49"/>
      <c r="V118" s="48" t="str">
        <f>IFERROR(VLOOKUP(#REF!,Listas!$B$33:$C$37,2,FALSE),"")</f>
        <v/>
      </c>
    </row>
    <row r="119" spans="1:22" ht="15">
      <c r="A119" s="50"/>
      <c r="B119" s="50"/>
      <c r="C119" s="42"/>
      <c r="D119" s="42"/>
      <c r="E119" s="42"/>
      <c r="F119" s="42"/>
      <c r="G119" s="42"/>
      <c r="H119" s="42"/>
      <c r="I119" s="42"/>
      <c r="J119" s="42"/>
      <c r="K119" s="42"/>
      <c r="L119" s="42"/>
      <c r="M119" s="42"/>
      <c r="N119" s="42"/>
      <c r="O119" s="42"/>
      <c r="P119" s="42"/>
      <c r="Q119" s="42"/>
      <c r="R119" s="42"/>
      <c r="S119" s="49"/>
      <c r="V119" s="48" t="str">
        <f>IFERROR(VLOOKUP(#REF!,Listas!$B$33:$C$37,2,FALSE),"")</f>
        <v/>
      </c>
    </row>
    <row r="120" spans="1:22" ht="15">
      <c r="A120" s="50"/>
      <c r="B120" s="50"/>
      <c r="C120" s="42"/>
      <c r="D120" s="42"/>
      <c r="E120" s="42"/>
      <c r="F120" s="42"/>
      <c r="G120" s="42"/>
      <c r="H120" s="42"/>
      <c r="I120" s="42"/>
      <c r="J120" s="65"/>
      <c r="K120" s="42"/>
      <c r="L120" s="42"/>
      <c r="M120" s="42"/>
      <c r="N120" s="42"/>
      <c r="O120" s="42"/>
      <c r="P120" s="42"/>
      <c r="Q120" s="42"/>
      <c r="R120" s="42"/>
      <c r="S120" s="49"/>
      <c r="V120" s="48" t="str">
        <f>IFERROR(VLOOKUP(#REF!,Listas!$B$33:$C$37,2,FALSE),"")</f>
        <v/>
      </c>
    </row>
    <row r="121" spans="1:22" ht="15">
      <c r="A121" s="50"/>
      <c r="B121" s="50"/>
      <c r="C121" s="42"/>
      <c r="D121" s="42"/>
      <c r="E121" s="42"/>
      <c r="F121" s="42"/>
      <c r="G121" s="42"/>
      <c r="H121" s="42"/>
      <c r="I121" s="42"/>
      <c r="J121" s="42"/>
      <c r="K121" s="42"/>
      <c r="L121" s="42"/>
      <c r="M121" s="42"/>
      <c r="N121" s="42"/>
      <c r="O121" s="42"/>
      <c r="P121" s="42"/>
      <c r="Q121" s="42"/>
      <c r="R121" s="42"/>
      <c r="S121" s="49"/>
      <c r="V121" s="48" t="str">
        <f>IFERROR(VLOOKUP(#REF!,Listas!$B$33:$C$37,2,FALSE),"")</f>
        <v/>
      </c>
    </row>
    <row r="122" spans="1:22" ht="15">
      <c r="A122" s="50"/>
      <c r="B122" s="50"/>
      <c r="C122" s="42"/>
      <c r="D122" s="42"/>
      <c r="E122" s="42"/>
      <c r="F122" s="42"/>
      <c r="G122" s="42"/>
      <c r="H122" s="42"/>
      <c r="I122" s="42"/>
      <c r="J122" s="42"/>
      <c r="K122" s="42"/>
      <c r="L122" s="42"/>
      <c r="M122" s="42"/>
      <c r="N122" s="42"/>
      <c r="O122" s="42"/>
      <c r="P122" s="42"/>
      <c r="Q122" s="42"/>
      <c r="R122" s="42"/>
      <c r="S122" s="49"/>
      <c r="V122" s="48" t="str">
        <f>IFERROR(VLOOKUP(#REF!,Listas!$B$33:$C$37,2,FALSE),"")</f>
        <v/>
      </c>
    </row>
    <row r="123" spans="1:22" ht="15">
      <c r="A123" s="50"/>
      <c r="B123" s="50"/>
      <c r="C123" s="42"/>
      <c r="D123" s="42"/>
      <c r="E123" s="42"/>
      <c r="F123" s="42"/>
      <c r="G123" s="42"/>
      <c r="H123" s="42"/>
      <c r="I123" s="42"/>
      <c r="J123" s="42"/>
      <c r="K123" s="42"/>
      <c r="L123" s="42"/>
      <c r="M123" s="42"/>
      <c r="N123" s="42"/>
      <c r="O123" s="42"/>
      <c r="P123" s="42"/>
      <c r="Q123" s="42"/>
      <c r="R123" s="42"/>
      <c r="S123" s="49"/>
      <c r="V123" s="48" t="str">
        <f>IFERROR(VLOOKUP(#REF!,Listas!$B$33:$C$37,2,FALSE),"")</f>
        <v/>
      </c>
    </row>
    <row r="124" spans="1:22" ht="15">
      <c r="A124" s="50"/>
      <c r="B124" s="50"/>
      <c r="C124" s="42"/>
      <c r="D124" s="42"/>
      <c r="E124" s="42"/>
      <c r="F124" s="42"/>
      <c r="G124" s="42"/>
      <c r="H124" s="42"/>
      <c r="I124" s="42"/>
      <c r="J124" s="42"/>
      <c r="K124" s="42"/>
      <c r="L124" s="42"/>
      <c r="M124" s="42"/>
      <c r="N124" s="42"/>
      <c r="O124" s="42"/>
      <c r="P124" s="42"/>
      <c r="Q124" s="42"/>
      <c r="R124" s="42"/>
      <c r="S124" s="49"/>
      <c r="V124" s="48" t="str">
        <f>IFERROR(VLOOKUP(#REF!,Listas!$B$33:$C$37,2,FALSE),"")</f>
        <v/>
      </c>
    </row>
    <row r="125" spans="1:22" ht="15">
      <c r="A125" s="50"/>
      <c r="B125" s="50"/>
      <c r="C125" s="42"/>
      <c r="D125" s="42"/>
      <c r="E125" s="42"/>
      <c r="F125" s="42"/>
      <c r="G125" s="42"/>
      <c r="H125" s="42"/>
      <c r="I125" s="42"/>
      <c r="J125" s="42"/>
      <c r="K125" s="42"/>
      <c r="L125" s="42"/>
      <c r="M125" s="42"/>
      <c r="N125" s="42"/>
      <c r="O125" s="42"/>
      <c r="P125" s="42"/>
      <c r="Q125" s="42"/>
      <c r="R125" s="42"/>
      <c r="S125" s="49"/>
      <c r="V125" s="48" t="str">
        <f>IFERROR(VLOOKUP(#REF!,Listas!$B$33:$C$37,2,FALSE),"")</f>
        <v/>
      </c>
    </row>
    <row r="126" spans="1:22" ht="15">
      <c r="A126" s="50"/>
      <c r="B126" s="50"/>
      <c r="C126" s="42"/>
      <c r="D126" s="42"/>
      <c r="E126" s="42"/>
      <c r="F126" s="42"/>
      <c r="G126" s="42"/>
      <c r="H126" s="42"/>
      <c r="I126" s="42"/>
      <c r="J126" s="42"/>
      <c r="K126" s="42"/>
      <c r="L126" s="42"/>
      <c r="M126" s="42"/>
      <c r="N126" s="42"/>
      <c r="O126" s="42"/>
      <c r="P126" s="42"/>
      <c r="Q126" s="42"/>
      <c r="R126" s="42"/>
      <c r="S126" s="49"/>
      <c r="V126" s="48" t="str">
        <f>IFERROR(VLOOKUP(#REF!,Listas!$B$33:$C$37,2,FALSE),"")</f>
        <v/>
      </c>
    </row>
    <row r="127" spans="1:22" ht="15">
      <c r="A127" s="50"/>
      <c r="B127" s="50"/>
      <c r="C127" s="42"/>
      <c r="D127" s="42"/>
      <c r="E127" s="42"/>
      <c r="F127" s="42"/>
      <c r="G127" s="42"/>
      <c r="H127" s="42"/>
      <c r="I127" s="42"/>
      <c r="J127" s="42"/>
      <c r="K127" s="42"/>
      <c r="L127" s="42"/>
      <c r="M127" s="42"/>
      <c r="N127" s="42"/>
      <c r="O127" s="42"/>
      <c r="P127" s="42"/>
      <c r="Q127" s="42"/>
      <c r="R127" s="42"/>
      <c r="S127" s="49"/>
      <c r="V127" s="48" t="str">
        <f>IFERROR(VLOOKUP(#REF!,Listas!$B$33:$C$37,2,FALSE),"")</f>
        <v/>
      </c>
    </row>
    <row r="128" spans="1:22" ht="15">
      <c r="A128" s="50"/>
      <c r="B128" s="50"/>
      <c r="C128" s="42"/>
      <c r="D128" s="42"/>
      <c r="E128" s="42"/>
      <c r="F128" s="42"/>
      <c r="G128" s="42"/>
      <c r="H128" s="42"/>
      <c r="I128" s="42"/>
      <c r="J128" s="42"/>
      <c r="K128" s="42"/>
      <c r="L128" s="42"/>
      <c r="M128" s="42"/>
      <c r="N128" s="42"/>
      <c r="O128" s="42"/>
      <c r="P128" s="42"/>
      <c r="Q128" s="42"/>
      <c r="R128" s="42"/>
      <c r="S128" s="49"/>
      <c r="V128" s="48" t="str">
        <f>IFERROR(VLOOKUP(#REF!,Listas!$B$33:$C$37,2,FALSE),"")</f>
        <v/>
      </c>
    </row>
    <row r="129" spans="1:22" ht="15">
      <c r="A129" s="50"/>
      <c r="B129" s="50"/>
      <c r="C129" s="42"/>
      <c r="D129" s="42"/>
      <c r="E129" s="42"/>
      <c r="F129" s="42"/>
      <c r="G129" s="42"/>
      <c r="H129" s="42"/>
      <c r="I129" s="42"/>
      <c r="J129" s="42"/>
      <c r="K129" s="42"/>
      <c r="L129" s="42"/>
      <c r="M129" s="42"/>
      <c r="N129" s="42"/>
      <c r="O129" s="42"/>
      <c r="P129" s="42"/>
      <c r="Q129" s="42"/>
      <c r="R129" s="42"/>
      <c r="S129" s="49"/>
      <c r="V129" s="48" t="str">
        <f>IFERROR(VLOOKUP(#REF!,Listas!$B$33:$C$37,2,FALSE),"")</f>
        <v/>
      </c>
    </row>
    <row r="130" spans="1:22" ht="15">
      <c r="A130" s="50"/>
      <c r="B130" s="50"/>
      <c r="C130" s="42"/>
      <c r="D130" s="42"/>
      <c r="E130" s="42"/>
      <c r="F130" s="42"/>
      <c r="G130" s="42"/>
      <c r="H130" s="42"/>
      <c r="I130" s="42"/>
      <c r="J130" s="42"/>
      <c r="K130" s="42"/>
      <c r="L130" s="42"/>
      <c r="M130" s="42"/>
      <c r="N130" s="42"/>
      <c r="O130" s="42"/>
      <c r="P130" s="42"/>
      <c r="Q130" s="42"/>
      <c r="R130" s="42"/>
      <c r="S130" s="49"/>
      <c r="V130" s="48" t="str">
        <f>IFERROR(VLOOKUP(#REF!,Listas!$B$33:$C$37,2,FALSE),"")</f>
        <v/>
      </c>
    </row>
    <row r="131" spans="1:22" ht="15">
      <c r="A131" s="50"/>
      <c r="B131" s="50"/>
      <c r="C131" s="42"/>
      <c r="D131" s="42"/>
      <c r="E131" s="42"/>
      <c r="F131" s="42"/>
      <c r="G131" s="42"/>
      <c r="H131" s="42"/>
      <c r="I131" s="42"/>
      <c r="J131" s="42"/>
      <c r="K131" s="42"/>
      <c r="L131" s="42"/>
      <c r="M131" s="42"/>
      <c r="N131" s="42"/>
      <c r="O131" s="42"/>
      <c r="P131" s="42"/>
      <c r="Q131" s="42"/>
      <c r="R131" s="42"/>
      <c r="S131" s="49"/>
      <c r="V131" s="48" t="str">
        <f>IFERROR(VLOOKUP(#REF!,Listas!$B$33:$C$37,2,FALSE),"")</f>
        <v/>
      </c>
    </row>
    <row r="132" spans="1:22" ht="15">
      <c r="A132" s="50"/>
      <c r="B132" s="50"/>
      <c r="C132" s="42"/>
      <c r="D132" s="42"/>
      <c r="E132" s="42"/>
      <c r="F132" s="42"/>
      <c r="G132" s="42"/>
      <c r="H132" s="42"/>
      <c r="I132" s="42"/>
      <c r="J132" s="42"/>
      <c r="K132" s="42"/>
      <c r="L132" s="42"/>
      <c r="M132" s="42"/>
      <c r="N132" s="42"/>
      <c r="O132" s="42"/>
      <c r="P132" s="42"/>
      <c r="Q132" s="42"/>
      <c r="R132" s="42"/>
      <c r="S132" s="49"/>
      <c r="V132" s="48" t="str">
        <f>IFERROR(VLOOKUP(#REF!,Listas!$B$33:$C$37,2,FALSE),"")</f>
        <v/>
      </c>
    </row>
    <row r="133" spans="1:22" ht="15">
      <c r="A133" s="50"/>
      <c r="B133" s="50"/>
      <c r="C133" s="42"/>
      <c r="D133" s="42"/>
      <c r="E133" s="42"/>
      <c r="F133" s="42"/>
      <c r="G133" s="42"/>
      <c r="H133" s="42"/>
      <c r="I133" s="42"/>
      <c r="J133" s="42"/>
      <c r="K133" s="42"/>
      <c r="L133" s="42"/>
      <c r="M133" s="42"/>
      <c r="N133" s="42"/>
      <c r="O133" s="42"/>
      <c r="P133" s="42"/>
      <c r="Q133" s="42"/>
      <c r="R133" s="42"/>
      <c r="S133" s="49"/>
      <c r="V133" s="48" t="str">
        <f>IFERROR(VLOOKUP(#REF!,Listas!$B$33:$C$37,2,FALSE),"")</f>
        <v/>
      </c>
    </row>
    <row r="134" spans="1:22" ht="15">
      <c r="A134" s="50"/>
      <c r="B134" s="50"/>
      <c r="C134" s="42"/>
      <c r="D134" s="42"/>
      <c r="E134" s="42"/>
      <c r="F134" s="42"/>
      <c r="G134" s="42"/>
      <c r="H134" s="42"/>
      <c r="I134" s="42"/>
      <c r="J134" s="42"/>
      <c r="K134" s="42"/>
      <c r="L134" s="42"/>
      <c r="M134" s="42"/>
      <c r="N134" s="42"/>
      <c r="O134" s="42"/>
      <c r="P134" s="42"/>
      <c r="Q134" s="42"/>
      <c r="R134" s="42"/>
      <c r="S134" s="49"/>
      <c r="V134" s="48" t="str">
        <f>IFERROR(VLOOKUP(#REF!,Listas!$B$33:$C$37,2,FALSE),"")</f>
        <v/>
      </c>
    </row>
    <row r="135" spans="1:22" ht="15">
      <c r="A135" s="50"/>
      <c r="B135" s="50"/>
      <c r="C135" s="42"/>
      <c r="D135" s="42"/>
      <c r="E135" s="42"/>
      <c r="F135" s="42"/>
      <c r="G135" s="42"/>
      <c r="H135" s="42"/>
      <c r="I135" s="42"/>
      <c r="J135" s="42"/>
      <c r="K135" s="42"/>
      <c r="L135" s="42"/>
      <c r="M135" s="42"/>
      <c r="N135" s="42"/>
      <c r="O135" s="42"/>
      <c r="P135" s="42"/>
      <c r="Q135" s="42"/>
      <c r="R135" s="42"/>
      <c r="S135" s="49"/>
      <c r="V135" s="48" t="str">
        <f>IFERROR(VLOOKUP(#REF!,Listas!$B$33:$C$37,2,FALSE),"")</f>
        <v/>
      </c>
    </row>
    <row r="136" spans="1:22" ht="15">
      <c r="A136" s="50"/>
      <c r="B136" s="50"/>
      <c r="C136" s="42"/>
      <c r="D136" s="42"/>
      <c r="E136" s="42"/>
      <c r="F136" s="42"/>
      <c r="G136" s="42"/>
      <c r="H136" s="42"/>
      <c r="I136" s="42"/>
      <c r="J136" s="42"/>
      <c r="K136" s="42"/>
      <c r="L136" s="42"/>
      <c r="M136" s="42"/>
      <c r="N136" s="42"/>
      <c r="O136" s="42"/>
      <c r="P136" s="42"/>
      <c r="Q136" s="42"/>
      <c r="R136" s="42"/>
      <c r="S136" s="49"/>
      <c r="V136" s="48" t="str">
        <f>IFERROR(VLOOKUP(#REF!,Listas!$B$33:$C$37,2,FALSE),"")</f>
        <v/>
      </c>
    </row>
    <row r="137" spans="1:22" ht="15">
      <c r="A137" s="50"/>
      <c r="B137" s="50"/>
      <c r="C137" s="42"/>
      <c r="D137" s="42"/>
      <c r="E137" s="42"/>
      <c r="F137" s="42"/>
      <c r="G137" s="42"/>
      <c r="H137" s="42"/>
      <c r="I137" s="42"/>
      <c r="J137" s="42"/>
      <c r="K137" s="42"/>
      <c r="L137" s="42"/>
      <c r="M137" s="42"/>
      <c r="N137" s="42"/>
      <c r="O137" s="42"/>
      <c r="P137" s="42"/>
      <c r="Q137" s="42"/>
      <c r="R137" s="42"/>
      <c r="S137" s="49"/>
      <c r="V137" s="48" t="str">
        <f>IFERROR(VLOOKUP(#REF!,Listas!$B$33:$C$37,2,FALSE),"")</f>
        <v/>
      </c>
    </row>
    <row r="138" spans="1:22" ht="15">
      <c r="A138" s="50"/>
      <c r="B138" s="50"/>
      <c r="C138" s="42"/>
      <c r="D138" s="42"/>
      <c r="E138" s="42"/>
      <c r="F138" s="42"/>
      <c r="G138" s="42"/>
      <c r="H138" s="42"/>
      <c r="I138" s="42"/>
      <c r="J138" s="42"/>
      <c r="K138" s="42"/>
      <c r="L138" s="42"/>
      <c r="M138" s="42"/>
      <c r="N138" s="42"/>
      <c r="O138" s="42"/>
      <c r="P138" s="42"/>
      <c r="Q138" s="42"/>
      <c r="R138" s="42"/>
      <c r="S138" s="49"/>
      <c r="V138" s="48" t="str">
        <f>IFERROR(VLOOKUP(#REF!,Listas!$B$33:$C$37,2,FALSE),"")</f>
        <v/>
      </c>
    </row>
    <row r="139" spans="1:22" ht="15">
      <c r="A139" s="50"/>
      <c r="B139" s="50"/>
      <c r="C139" s="42"/>
      <c r="D139" s="42"/>
      <c r="E139" s="42"/>
      <c r="F139" s="42"/>
      <c r="G139" s="42"/>
      <c r="H139" s="42"/>
      <c r="I139" s="42"/>
      <c r="J139" s="42"/>
      <c r="K139" s="42"/>
      <c r="L139" s="42"/>
      <c r="M139" s="42"/>
      <c r="N139" s="42"/>
      <c r="O139" s="42"/>
      <c r="P139" s="42"/>
      <c r="Q139" s="42"/>
      <c r="R139" s="42"/>
      <c r="S139" s="49"/>
      <c r="V139" s="48" t="str">
        <f>IFERROR(VLOOKUP(#REF!,Listas!$B$33:$C$37,2,FALSE),"")</f>
        <v/>
      </c>
    </row>
    <row r="140" spans="1:22" ht="15">
      <c r="A140" s="50"/>
      <c r="B140" s="50"/>
      <c r="C140" s="42"/>
      <c r="D140" s="42"/>
      <c r="E140" s="42"/>
      <c r="F140" s="42"/>
      <c r="G140" s="42"/>
      <c r="H140" s="42"/>
      <c r="I140" s="42"/>
      <c r="J140" s="42"/>
      <c r="K140" s="42"/>
      <c r="L140" s="42"/>
      <c r="M140" s="42"/>
      <c r="N140" s="42"/>
      <c r="O140" s="42"/>
      <c r="P140" s="42"/>
      <c r="Q140" s="42"/>
      <c r="R140" s="42"/>
      <c r="S140" s="49"/>
      <c r="V140" s="48" t="str">
        <f>IFERROR(VLOOKUP(#REF!,Listas!$B$33:$C$37,2,FALSE),"")</f>
        <v/>
      </c>
    </row>
    <row r="141" spans="1:22" ht="15">
      <c r="A141" s="50"/>
      <c r="B141" s="50"/>
      <c r="C141" s="42"/>
      <c r="D141" s="42"/>
      <c r="E141" s="42"/>
      <c r="F141" s="42"/>
      <c r="G141" s="42"/>
      <c r="H141" s="42"/>
      <c r="I141" s="42"/>
      <c r="J141" s="42"/>
      <c r="K141" s="42"/>
      <c r="L141" s="42"/>
      <c r="M141" s="42"/>
      <c r="N141" s="42"/>
      <c r="O141" s="42"/>
      <c r="P141" s="42"/>
      <c r="Q141" s="42"/>
      <c r="R141" s="42"/>
      <c r="S141" s="49"/>
      <c r="V141" s="48" t="str">
        <f>IFERROR(VLOOKUP(#REF!,Listas!$B$33:$C$37,2,FALSE),"")</f>
        <v/>
      </c>
    </row>
    <row r="142" spans="1:22" ht="15">
      <c r="A142" s="50"/>
      <c r="B142" s="50"/>
      <c r="C142" s="42"/>
      <c r="D142" s="42"/>
      <c r="E142" s="42"/>
      <c r="F142" s="42"/>
      <c r="G142" s="42"/>
      <c r="H142" s="42"/>
      <c r="I142" s="42"/>
      <c r="J142" s="42"/>
      <c r="K142" s="42"/>
      <c r="L142" s="42"/>
      <c r="M142" s="42"/>
      <c r="N142" s="42"/>
      <c r="O142" s="42"/>
      <c r="P142" s="42"/>
      <c r="Q142" s="42"/>
      <c r="R142" s="42"/>
      <c r="S142" s="49"/>
      <c r="V142" s="48" t="str">
        <f>IFERROR(VLOOKUP(#REF!,Listas!$B$33:$C$37,2,FALSE),"")</f>
        <v/>
      </c>
    </row>
    <row r="143" spans="1:22" ht="15">
      <c r="A143" s="50"/>
      <c r="B143" s="50"/>
      <c r="C143" s="42"/>
      <c r="D143" s="42"/>
      <c r="E143" s="42"/>
      <c r="F143" s="42"/>
      <c r="G143" s="42"/>
      <c r="H143" s="42"/>
      <c r="I143" s="42"/>
      <c r="J143" s="42"/>
      <c r="K143" s="42"/>
      <c r="L143" s="42"/>
      <c r="M143" s="42"/>
      <c r="N143" s="42"/>
      <c r="O143" s="42"/>
      <c r="P143" s="42"/>
      <c r="Q143" s="42"/>
      <c r="R143" s="42"/>
      <c r="S143" s="49"/>
      <c r="V143" s="48" t="str">
        <f>IFERROR(VLOOKUP(#REF!,Listas!$B$33:$C$37,2,FALSE),"")</f>
        <v/>
      </c>
    </row>
    <row r="144" spans="1:22" ht="15">
      <c r="A144" s="50"/>
      <c r="B144" s="50"/>
      <c r="C144" s="42"/>
      <c r="D144" s="42"/>
      <c r="E144" s="42"/>
      <c r="F144" s="42"/>
      <c r="G144" s="42"/>
      <c r="H144" s="42"/>
      <c r="I144" s="42"/>
      <c r="J144" s="42"/>
      <c r="K144" s="42"/>
      <c r="L144" s="42"/>
      <c r="M144" s="42"/>
      <c r="N144" s="42"/>
      <c r="O144" s="42"/>
      <c r="P144" s="42"/>
      <c r="Q144" s="42"/>
      <c r="R144" s="42"/>
      <c r="S144" s="49"/>
      <c r="V144" s="48" t="str">
        <f>IFERROR(VLOOKUP(#REF!,Listas!$B$33:$C$37,2,FALSE),"")</f>
        <v/>
      </c>
    </row>
    <row r="145" spans="1:22" ht="15">
      <c r="A145" s="50"/>
      <c r="B145" s="50"/>
      <c r="C145" s="42"/>
      <c r="D145" s="42"/>
      <c r="E145" s="42"/>
      <c r="F145" s="42"/>
      <c r="G145" s="42"/>
      <c r="H145" s="42"/>
      <c r="I145" s="42"/>
      <c r="J145" s="42"/>
      <c r="K145" s="42"/>
      <c r="L145" s="42"/>
      <c r="M145" s="42"/>
      <c r="N145" s="42"/>
      <c r="O145" s="42"/>
      <c r="P145" s="42"/>
      <c r="Q145" s="42"/>
      <c r="R145" s="42"/>
      <c r="S145" s="49"/>
      <c r="V145" s="48" t="str">
        <f>IFERROR(VLOOKUP(#REF!,Listas!$B$33:$C$37,2,FALSE),"")</f>
        <v/>
      </c>
    </row>
    <row r="146" spans="1:22" ht="15">
      <c r="A146" s="50"/>
      <c r="B146" s="50"/>
      <c r="C146" s="42"/>
      <c r="D146" s="42"/>
      <c r="E146" s="42"/>
      <c r="F146" s="42"/>
      <c r="G146" s="42"/>
      <c r="H146" s="42"/>
      <c r="I146" s="42"/>
      <c r="J146" s="42"/>
      <c r="K146" s="42"/>
      <c r="L146" s="42"/>
      <c r="M146" s="42"/>
      <c r="N146" s="42"/>
      <c r="O146" s="42"/>
      <c r="P146" s="42"/>
      <c r="Q146" s="42"/>
      <c r="R146" s="42"/>
      <c r="S146" s="49"/>
      <c r="V146" s="48" t="str">
        <f>IFERROR(VLOOKUP(#REF!,Listas!$B$33:$C$37,2,FALSE),"")</f>
        <v/>
      </c>
    </row>
    <row r="147" spans="1:22" ht="15">
      <c r="A147" s="50"/>
      <c r="B147" s="50"/>
      <c r="C147" s="42"/>
      <c r="D147" s="42"/>
      <c r="E147" s="42"/>
      <c r="F147" s="42"/>
      <c r="G147" s="42"/>
      <c r="H147" s="42"/>
      <c r="I147" s="42"/>
      <c r="J147" s="42"/>
      <c r="K147" s="42"/>
      <c r="L147" s="42"/>
      <c r="M147" s="42"/>
      <c r="N147" s="42"/>
      <c r="O147" s="42"/>
      <c r="P147" s="42"/>
      <c r="Q147" s="42"/>
      <c r="R147" s="42"/>
      <c r="S147" s="49"/>
      <c r="V147" s="48" t="str">
        <f>IFERROR(VLOOKUP(#REF!,Listas!$B$33:$C$37,2,FALSE),"")</f>
        <v/>
      </c>
    </row>
    <row r="148" spans="1:22" ht="15">
      <c r="A148" s="50"/>
      <c r="B148" s="50"/>
      <c r="C148" s="42"/>
      <c r="D148" s="42"/>
      <c r="E148" s="42"/>
      <c r="F148" s="42"/>
      <c r="G148" s="42"/>
      <c r="H148" s="42"/>
      <c r="I148" s="42"/>
      <c r="J148" s="42"/>
      <c r="K148" s="42"/>
      <c r="L148" s="42"/>
      <c r="M148" s="42"/>
      <c r="N148" s="42"/>
      <c r="O148" s="42"/>
      <c r="P148" s="42"/>
      <c r="Q148" s="42"/>
      <c r="R148" s="42"/>
      <c r="S148" s="49"/>
      <c r="V148" s="48" t="str">
        <f>IFERROR(VLOOKUP(#REF!,Listas!$B$33:$C$37,2,FALSE),"")</f>
        <v/>
      </c>
    </row>
    <row r="149" spans="1:22" ht="15">
      <c r="A149" s="50"/>
      <c r="B149" s="50"/>
      <c r="C149" s="42"/>
      <c r="D149" s="42"/>
      <c r="E149" s="42"/>
      <c r="F149" s="42"/>
      <c r="G149" s="42"/>
      <c r="H149" s="42"/>
      <c r="I149" s="42"/>
      <c r="J149" s="42"/>
      <c r="K149" s="42"/>
      <c r="L149" s="42"/>
      <c r="M149" s="42"/>
      <c r="N149" s="42"/>
      <c r="O149" s="42"/>
      <c r="P149" s="42"/>
      <c r="Q149" s="42"/>
      <c r="R149" s="42"/>
      <c r="S149" s="49"/>
      <c r="V149" s="48" t="str">
        <f>IFERROR(VLOOKUP(#REF!,Listas!$B$33:$C$37,2,FALSE),"")</f>
        <v/>
      </c>
    </row>
    <row r="150" spans="1:22" ht="15">
      <c r="A150" s="50"/>
      <c r="B150" s="50"/>
      <c r="C150" s="42"/>
      <c r="D150" s="42"/>
      <c r="E150" s="42"/>
      <c r="F150" s="42"/>
      <c r="G150" s="42"/>
      <c r="H150" s="42"/>
      <c r="I150" s="42"/>
      <c r="J150" s="42"/>
      <c r="K150" s="42"/>
      <c r="L150" s="42"/>
      <c r="M150" s="42"/>
      <c r="N150" s="42"/>
      <c r="O150" s="42"/>
      <c r="P150" s="42"/>
      <c r="Q150" s="42"/>
      <c r="R150" s="42"/>
      <c r="S150" s="49"/>
      <c r="V150" s="48" t="str">
        <f>IFERROR(VLOOKUP(#REF!,Listas!$B$33:$C$37,2,FALSE),"")</f>
        <v/>
      </c>
    </row>
    <row r="151" spans="1:22" ht="15">
      <c r="A151" s="50"/>
      <c r="B151" s="50"/>
      <c r="C151" s="42"/>
      <c r="D151" s="42"/>
      <c r="E151" s="42"/>
      <c r="F151" s="42"/>
      <c r="G151" s="42"/>
      <c r="H151" s="42"/>
      <c r="I151" s="42"/>
      <c r="J151" s="42"/>
      <c r="K151" s="42"/>
      <c r="L151" s="42"/>
      <c r="M151" s="42"/>
      <c r="N151" s="42"/>
      <c r="O151" s="42"/>
      <c r="P151" s="42"/>
      <c r="Q151" s="42"/>
      <c r="R151" s="42"/>
      <c r="S151" s="49"/>
      <c r="V151" s="48" t="str">
        <f>IFERROR(VLOOKUP(#REF!,Listas!$B$33:$C$37,2,FALSE),"")</f>
        <v/>
      </c>
    </row>
    <row r="152" spans="1:22" ht="15">
      <c r="A152" s="50"/>
      <c r="B152" s="50"/>
      <c r="C152" s="42"/>
      <c r="D152" s="42"/>
      <c r="E152" s="42"/>
      <c r="F152" s="42"/>
      <c r="G152" s="42"/>
      <c r="H152" s="42"/>
      <c r="I152" s="42"/>
      <c r="J152" s="42"/>
      <c r="K152" s="42"/>
      <c r="L152" s="42"/>
      <c r="M152" s="42"/>
      <c r="N152" s="42"/>
      <c r="O152" s="42"/>
      <c r="P152" s="42"/>
      <c r="Q152" s="42"/>
      <c r="R152" s="42"/>
      <c r="S152" s="49"/>
      <c r="V152" s="48" t="str">
        <f>IFERROR(VLOOKUP(#REF!,Listas!$B$33:$C$37,2,FALSE),"")</f>
        <v/>
      </c>
    </row>
    <row r="153" spans="1:22" ht="15">
      <c r="A153" s="50"/>
      <c r="B153" s="50"/>
      <c r="C153" s="42"/>
      <c r="D153" s="42"/>
      <c r="E153" s="42"/>
      <c r="F153" s="42"/>
      <c r="G153" s="42"/>
      <c r="H153" s="42"/>
      <c r="I153" s="42"/>
      <c r="J153" s="42"/>
      <c r="K153" s="42"/>
      <c r="L153" s="42"/>
      <c r="M153" s="42"/>
      <c r="N153" s="42"/>
      <c r="O153" s="42"/>
      <c r="P153" s="42"/>
      <c r="Q153" s="42"/>
      <c r="R153" s="42"/>
      <c r="S153" s="49"/>
      <c r="V153" s="48" t="str">
        <f>IFERROR(VLOOKUP(#REF!,Listas!$B$33:$C$37,2,FALSE),"")</f>
        <v/>
      </c>
    </row>
    <row r="154" spans="1:22" ht="15">
      <c r="A154" s="50"/>
      <c r="B154" s="50"/>
      <c r="C154" s="42"/>
      <c r="D154" s="42"/>
      <c r="E154" s="42"/>
      <c r="F154" s="42"/>
      <c r="G154" s="42"/>
      <c r="H154" s="42"/>
      <c r="I154" s="42"/>
      <c r="J154" s="42"/>
      <c r="K154" s="42"/>
      <c r="L154" s="42"/>
      <c r="M154" s="42"/>
      <c r="N154" s="42"/>
      <c r="O154" s="42"/>
      <c r="P154" s="42"/>
      <c r="Q154" s="42"/>
      <c r="R154" s="42"/>
      <c r="S154" s="49"/>
      <c r="V154" s="48" t="str">
        <f>IFERROR(VLOOKUP(#REF!,Listas!$B$33:$C$37,2,FALSE),"")</f>
        <v/>
      </c>
    </row>
    <row r="155" spans="1:22" ht="15">
      <c r="A155" s="50"/>
      <c r="B155" s="50"/>
      <c r="C155" s="42"/>
      <c r="D155" s="42"/>
      <c r="E155" s="42"/>
      <c r="F155" s="42"/>
      <c r="G155" s="42"/>
      <c r="H155" s="42"/>
      <c r="I155" s="42"/>
      <c r="J155" s="42"/>
      <c r="K155" s="42"/>
      <c r="L155" s="42"/>
      <c r="M155" s="42"/>
      <c r="N155" s="42"/>
      <c r="O155" s="42"/>
      <c r="P155" s="42"/>
      <c r="Q155" s="42"/>
      <c r="R155" s="42"/>
      <c r="S155" s="49"/>
      <c r="V155" s="48" t="str">
        <f>IFERROR(VLOOKUP(#REF!,Listas!$B$33:$C$37,2,FALSE),"")</f>
        <v/>
      </c>
    </row>
    <row r="156" spans="1:22" ht="15">
      <c r="A156" s="50"/>
      <c r="B156" s="50"/>
      <c r="C156" s="42"/>
      <c r="D156" s="42"/>
      <c r="E156" s="42"/>
      <c r="F156" s="42"/>
      <c r="G156" s="42"/>
      <c r="H156" s="42"/>
      <c r="I156" s="42"/>
      <c r="J156" s="42"/>
      <c r="K156" s="42"/>
      <c r="L156" s="42"/>
      <c r="M156" s="42"/>
      <c r="N156" s="42"/>
      <c r="O156" s="42"/>
      <c r="P156" s="42"/>
      <c r="Q156" s="42"/>
      <c r="R156" s="42"/>
      <c r="S156" s="49"/>
      <c r="V156" s="48" t="str">
        <f>IFERROR(VLOOKUP(#REF!,Listas!$B$33:$C$37,2,FALSE),"")</f>
        <v/>
      </c>
    </row>
    <row r="157" spans="1:22" ht="15">
      <c r="A157" s="50"/>
      <c r="B157" s="50"/>
      <c r="C157" s="42"/>
      <c r="D157" s="42"/>
      <c r="E157" s="42"/>
      <c r="F157" s="42"/>
      <c r="G157" s="42"/>
      <c r="H157" s="42"/>
      <c r="I157" s="42"/>
      <c r="J157" s="42"/>
      <c r="K157" s="42"/>
      <c r="L157" s="42"/>
      <c r="M157" s="42"/>
      <c r="N157" s="42"/>
      <c r="O157" s="42"/>
      <c r="P157" s="42"/>
      <c r="Q157" s="42"/>
      <c r="R157" s="42"/>
      <c r="S157" s="49"/>
      <c r="V157" s="48" t="str">
        <f>IFERROR(VLOOKUP(#REF!,Listas!$B$33:$C$37,2,FALSE),"")</f>
        <v/>
      </c>
    </row>
    <row r="158" spans="1:22" ht="15">
      <c r="A158" s="50"/>
      <c r="B158" s="50"/>
      <c r="C158" s="42"/>
      <c r="D158" s="42"/>
      <c r="E158" s="42"/>
      <c r="F158" s="42"/>
      <c r="G158" s="42"/>
      <c r="H158" s="42"/>
      <c r="I158" s="42"/>
      <c r="J158" s="42"/>
      <c r="K158" s="42"/>
      <c r="L158" s="42"/>
      <c r="M158" s="42"/>
      <c r="N158" s="42"/>
      <c r="O158" s="42"/>
      <c r="P158" s="42"/>
      <c r="Q158" s="42"/>
      <c r="R158" s="42"/>
      <c r="S158" s="49"/>
      <c r="V158" s="48" t="str">
        <f>IFERROR(VLOOKUP(#REF!,Listas!$B$33:$C$37,2,FALSE),"")</f>
        <v/>
      </c>
    </row>
    <row r="159" spans="1:22" ht="15">
      <c r="A159" s="50"/>
      <c r="B159" s="50"/>
      <c r="C159" s="42"/>
      <c r="D159" s="42"/>
      <c r="E159" s="42"/>
      <c r="F159" s="42"/>
      <c r="G159" s="42"/>
      <c r="H159" s="42"/>
      <c r="I159" s="42"/>
      <c r="J159" s="42"/>
      <c r="K159" s="42"/>
      <c r="L159" s="42"/>
      <c r="M159" s="42"/>
      <c r="N159" s="42"/>
      <c r="O159" s="42"/>
      <c r="P159" s="42"/>
      <c r="Q159" s="42"/>
      <c r="R159" s="42"/>
      <c r="S159" s="49"/>
      <c r="V159" s="48" t="str">
        <f>IFERROR(VLOOKUP(#REF!,Listas!$B$33:$C$37,2,FALSE),"")</f>
        <v/>
      </c>
    </row>
    <row r="160" spans="1:22" ht="15">
      <c r="A160" s="50"/>
      <c r="B160" s="50"/>
      <c r="C160" s="42"/>
      <c r="D160" s="42"/>
      <c r="E160" s="42"/>
      <c r="F160" s="42"/>
      <c r="G160" s="42"/>
      <c r="H160" s="42"/>
      <c r="I160" s="42"/>
      <c r="J160" s="42"/>
      <c r="K160" s="42"/>
      <c r="L160" s="42"/>
      <c r="M160" s="42"/>
      <c r="N160" s="42"/>
      <c r="O160" s="42"/>
      <c r="P160" s="42"/>
      <c r="Q160" s="42"/>
      <c r="R160" s="42"/>
      <c r="S160" s="49"/>
      <c r="V160" s="48" t="str">
        <f>IFERROR(VLOOKUP(#REF!,Listas!$B$33:$C$37,2,FALSE),"")</f>
        <v/>
      </c>
    </row>
    <row r="161" spans="1:22" ht="15">
      <c r="A161" s="50"/>
      <c r="B161" s="50"/>
      <c r="C161" s="42"/>
      <c r="D161" s="42"/>
      <c r="E161" s="42"/>
      <c r="F161" s="42"/>
      <c r="G161" s="42"/>
      <c r="H161" s="42"/>
      <c r="I161" s="42"/>
      <c r="J161" s="42"/>
      <c r="K161" s="42"/>
      <c r="L161" s="42"/>
      <c r="M161" s="42"/>
      <c r="N161" s="42"/>
      <c r="O161" s="42"/>
      <c r="P161" s="42"/>
      <c r="Q161" s="42"/>
      <c r="R161" s="42"/>
      <c r="S161" s="49"/>
      <c r="V161" s="48" t="str">
        <f>IFERROR(VLOOKUP(#REF!,Listas!$B$33:$C$37,2,FALSE),"")</f>
        <v/>
      </c>
    </row>
    <row r="162" spans="1:22" ht="15">
      <c r="A162" s="50"/>
      <c r="B162" s="50"/>
      <c r="C162" s="42"/>
      <c r="D162" s="42"/>
      <c r="E162" s="42"/>
      <c r="F162" s="42"/>
      <c r="G162" s="42"/>
      <c r="H162" s="42"/>
      <c r="I162" s="42"/>
      <c r="J162" s="42"/>
      <c r="K162" s="42"/>
      <c r="L162" s="42"/>
      <c r="M162" s="42"/>
      <c r="N162" s="42"/>
      <c r="O162" s="42"/>
      <c r="P162" s="42"/>
      <c r="Q162" s="42"/>
      <c r="R162" s="42"/>
      <c r="S162" s="49"/>
      <c r="V162" s="48" t="str">
        <f>IFERROR(VLOOKUP(#REF!,Listas!$B$33:$C$37,2,FALSE),"")</f>
        <v/>
      </c>
    </row>
    <row r="163" spans="1:22" ht="15">
      <c r="A163" s="50"/>
      <c r="B163" s="50"/>
      <c r="C163" s="42"/>
      <c r="D163" s="42"/>
      <c r="E163" s="42"/>
      <c r="F163" s="42"/>
      <c r="G163" s="42"/>
      <c r="H163" s="42"/>
      <c r="I163" s="42"/>
      <c r="J163" s="42"/>
      <c r="K163" s="42"/>
      <c r="L163" s="42"/>
      <c r="M163" s="42"/>
      <c r="N163" s="42"/>
      <c r="O163" s="42"/>
      <c r="P163" s="42"/>
      <c r="Q163" s="42"/>
      <c r="R163" s="42"/>
      <c r="S163" s="49"/>
      <c r="V163" s="48" t="str">
        <f>IFERROR(VLOOKUP(#REF!,Listas!$B$33:$C$37,2,FALSE),"")</f>
        <v/>
      </c>
    </row>
    <row r="164" spans="1:22" ht="15">
      <c r="A164" s="50"/>
      <c r="B164" s="50"/>
      <c r="C164" s="42"/>
      <c r="D164" s="42"/>
      <c r="E164" s="42"/>
      <c r="F164" s="42"/>
      <c r="G164" s="42"/>
      <c r="H164" s="42"/>
      <c r="I164" s="42"/>
      <c r="J164" s="42"/>
      <c r="K164" s="42"/>
      <c r="L164" s="42"/>
      <c r="M164" s="42"/>
      <c r="N164" s="42"/>
      <c r="O164" s="42"/>
      <c r="P164" s="42"/>
      <c r="Q164" s="42"/>
      <c r="R164" s="42"/>
      <c r="S164" s="49"/>
      <c r="V164" s="48" t="str">
        <f>IFERROR(VLOOKUP(#REF!,Listas!$B$33:$C$37,2,FALSE),"")</f>
        <v/>
      </c>
    </row>
    <row r="165" spans="1:22" ht="15">
      <c r="A165" s="50"/>
      <c r="B165" s="50"/>
      <c r="C165" s="42"/>
      <c r="D165" s="42"/>
      <c r="E165" s="42"/>
      <c r="F165" s="42"/>
      <c r="G165" s="42"/>
      <c r="H165" s="42"/>
      <c r="I165" s="42"/>
      <c r="J165" s="42"/>
      <c r="K165" s="42"/>
      <c r="L165" s="42"/>
      <c r="M165" s="42"/>
      <c r="N165" s="42"/>
      <c r="O165" s="42"/>
      <c r="P165" s="42"/>
      <c r="Q165" s="42"/>
      <c r="R165" s="42"/>
      <c r="S165" s="49"/>
      <c r="V165" s="48" t="str">
        <f>IFERROR(VLOOKUP(#REF!,Listas!$B$33:$C$37,2,FALSE),"")</f>
        <v/>
      </c>
    </row>
    <row r="166" spans="1:22" ht="15">
      <c r="A166" s="50"/>
      <c r="B166" s="50"/>
      <c r="C166" s="42"/>
      <c r="D166" s="42"/>
      <c r="E166" s="42"/>
      <c r="F166" s="42"/>
      <c r="G166" s="42"/>
      <c r="H166" s="42"/>
      <c r="I166" s="42"/>
      <c r="J166" s="42"/>
      <c r="K166" s="42"/>
      <c r="L166" s="42"/>
      <c r="M166" s="42"/>
      <c r="N166" s="42"/>
      <c r="O166" s="42"/>
      <c r="P166" s="42"/>
      <c r="Q166" s="42"/>
      <c r="R166" s="42"/>
      <c r="S166" s="49"/>
      <c r="V166" s="48" t="str">
        <f>IFERROR(VLOOKUP(#REF!,Listas!$B$33:$C$37,2,FALSE),"")</f>
        <v/>
      </c>
    </row>
    <row r="167" spans="1:22" ht="15">
      <c r="A167" s="50"/>
      <c r="B167" s="50"/>
      <c r="C167" s="42"/>
      <c r="D167" s="42"/>
      <c r="E167" s="42"/>
      <c r="F167" s="42"/>
      <c r="G167" s="42"/>
      <c r="H167" s="42"/>
      <c r="I167" s="42"/>
      <c r="J167" s="42"/>
      <c r="K167" s="42"/>
      <c r="L167" s="42"/>
      <c r="M167" s="42"/>
      <c r="N167" s="42"/>
      <c r="O167" s="42"/>
      <c r="P167" s="42"/>
      <c r="Q167" s="42"/>
      <c r="R167" s="42"/>
      <c r="S167" s="49"/>
      <c r="V167" s="48" t="str">
        <f>IFERROR(VLOOKUP(#REF!,Listas!$B$33:$C$37,2,FALSE),"")</f>
        <v/>
      </c>
    </row>
    <row r="168" spans="1:22" ht="15">
      <c r="A168" s="50"/>
      <c r="B168" s="50"/>
      <c r="C168" s="42"/>
      <c r="D168" s="42"/>
      <c r="E168" s="42"/>
      <c r="F168" s="42"/>
      <c r="G168" s="42"/>
      <c r="H168" s="42"/>
      <c r="I168" s="42"/>
      <c r="J168" s="42"/>
      <c r="K168" s="42"/>
      <c r="L168" s="42"/>
      <c r="M168" s="42"/>
      <c r="N168" s="42"/>
      <c r="O168" s="42"/>
      <c r="P168" s="42"/>
      <c r="Q168" s="42"/>
      <c r="R168" s="42"/>
      <c r="S168" s="49"/>
      <c r="V168" s="48" t="str">
        <f>IFERROR(VLOOKUP(#REF!,Listas!$B$33:$C$37,2,FALSE),"")</f>
        <v/>
      </c>
    </row>
    <row r="169" spans="1:22" ht="15">
      <c r="A169" s="50"/>
      <c r="B169" s="50"/>
      <c r="C169" s="42"/>
      <c r="D169" s="42"/>
      <c r="E169" s="42"/>
      <c r="F169" s="42"/>
      <c r="G169" s="42"/>
      <c r="H169" s="42"/>
      <c r="I169" s="42"/>
      <c r="J169" s="42"/>
      <c r="K169" s="42"/>
      <c r="L169" s="42"/>
      <c r="M169" s="42"/>
      <c r="N169" s="42"/>
      <c r="O169" s="42"/>
      <c r="P169" s="42"/>
      <c r="Q169" s="42"/>
      <c r="R169" s="42"/>
      <c r="S169" s="49"/>
      <c r="V169" s="48" t="str">
        <f>IFERROR(VLOOKUP(#REF!,Listas!$B$33:$C$37,2,FALSE),"")</f>
        <v/>
      </c>
    </row>
    <row r="170" spans="1:22" ht="15">
      <c r="A170" s="50"/>
      <c r="B170" s="50"/>
      <c r="C170" s="42"/>
      <c r="D170" s="42"/>
      <c r="E170" s="42"/>
      <c r="F170" s="42"/>
      <c r="G170" s="42"/>
      <c r="H170" s="42"/>
      <c r="I170" s="42"/>
      <c r="J170" s="42"/>
      <c r="K170" s="42"/>
      <c r="L170" s="42"/>
      <c r="M170" s="42"/>
      <c r="N170" s="42"/>
      <c r="O170" s="42"/>
      <c r="P170" s="42"/>
      <c r="Q170" s="42"/>
      <c r="R170" s="42"/>
      <c r="S170" s="49"/>
      <c r="V170" s="48" t="str">
        <f>IFERROR(VLOOKUP(#REF!,Listas!$B$33:$C$37,2,FALSE),"")</f>
        <v/>
      </c>
    </row>
    <row r="171" spans="1:22" ht="15">
      <c r="A171" s="50"/>
      <c r="B171" s="50"/>
      <c r="C171" s="42"/>
      <c r="D171" s="42"/>
      <c r="E171" s="42"/>
      <c r="F171" s="42"/>
      <c r="G171" s="42"/>
      <c r="H171" s="42"/>
      <c r="I171" s="42"/>
      <c r="J171" s="42"/>
      <c r="K171" s="42"/>
      <c r="L171" s="42"/>
      <c r="M171" s="42"/>
      <c r="N171" s="42"/>
      <c r="O171" s="42"/>
      <c r="P171" s="42"/>
      <c r="Q171" s="42"/>
      <c r="R171" s="42"/>
      <c r="S171" s="49"/>
      <c r="V171" s="48" t="str">
        <f>IFERROR(VLOOKUP(#REF!,Listas!$B$33:$C$37,2,FALSE),"")</f>
        <v/>
      </c>
    </row>
    <row r="172" spans="1:22" ht="15">
      <c r="A172" s="50"/>
      <c r="B172" s="50"/>
      <c r="C172" s="42"/>
      <c r="D172" s="42"/>
      <c r="E172" s="42"/>
      <c r="F172" s="42"/>
      <c r="G172" s="42"/>
      <c r="H172" s="42"/>
      <c r="I172" s="42"/>
      <c r="J172" s="42"/>
      <c r="K172" s="42"/>
      <c r="L172" s="42"/>
      <c r="M172" s="42"/>
      <c r="N172" s="42"/>
      <c r="O172" s="42"/>
      <c r="P172" s="42"/>
      <c r="Q172" s="42"/>
      <c r="R172" s="42"/>
      <c r="S172" s="49"/>
      <c r="V172" s="48" t="str">
        <f>IFERROR(VLOOKUP(#REF!,Listas!$B$33:$C$37,2,FALSE),"")</f>
        <v/>
      </c>
    </row>
    <row r="173" spans="1:22" ht="15">
      <c r="A173" s="50"/>
      <c r="B173" s="50"/>
      <c r="C173" s="42"/>
      <c r="D173" s="42"/>
      <c r="E173" s="42"/>
      <c r="F173" s="42"/>
      <c r="G173" s="42"/>
      <c r="H173" s="42"/>
      <c r="I173" s="42"/>
      <c r="J173" s="42"/>
      <c r="K173" s="42"/>
      <c r="L173" s="42"/>
      <c r="M173" s="42"/>
      <c r="N173" s="42"/>
      <c r="O173" s="42"/>
      <c r="P173" s="42"/>
      <c r="Q173" s="42"/>
      <c r="R173" s="42"/>
      <c r="S173" s="49"/>
      <c r="V173" s="48" t="str">
        <f>IFERROR(VLOOKUP(#REF!,Listas!$B$33:$C$37,2,FALSE),"")</f>
        <v/>
      </c>
    </row>
    <row r="174" spans="1:22" ht="15">
      <c r="A174" s="50"/>
      <c r="B174" s="50"/>
      <c r="C174" s="42"/>
      <c r="D174" s="42"/>
      <c r="E174" s="42"/>
      <c r="F174" s="42"/>
      <c r="G174" s="42"/>
      <c r="H174" s="42"/>
      <c r="I174" s="42"/>
      <c r="J174" s="42"/>
      <c r="K174" s="42"/>
      <c r="L174" s="42"/>
      <c r="M174" s="42"/>
      <c r="N174" s="42"/>
      <c r="O174" s="42"/>
      <c r="P174" s="42"/>
      <c r="Q174" s="42"/>
      <c r="R174" s="42"/>
      <c r="S174" s="49"/>
      <c r="V174" s="48" t="str">
        <f>IFERROR(VLOOKUP(#REF!,Listas!$B$33:$C$37,2,FALSE),"")</f>
        <v/>
      </c>
    </row>
    <row r="175" spans="1:22" ht="15">
      <c r="A175" s="50"/>
      <c r="B175" s="50"/>
      <c r="C175" s="42"/>
      <c r="D175" s="42"/>
      <c r="E175" s="42"/>
      <c r="F175" s="42"/>
      <c r="G175" s="42"/>
      <c r="H175" s="42"/>
      <c r="I175" s="42"/>
      <c r="J175" s="42"/>
      <c r="K175" s="42"/>
      <c r="L175" s="42"/>
      <c r="M175" s="42"/>
      <c r="N175" s="42"/>
      <c r="O175" s="42"/>
      <c r="P175" s="42"/>
      <c r="Q175" s="42"/>
      <c r="R175" s="42"/>
      <c r="S175" s="49"/>
      <c r="V175" s="48" t="str">
        <f>IFERROR(VLOOKUP(#REF!,Listas!$B$33:$C$37,2,FALSE),"")</f>
        <v/>
      </c>
    </row>
    <row r="176" spans="1:22" ht="15">
      <c r="A176" s="50"/>
      <c r="B176" s="50"/>
      <c r="C176" s="42"/>
      <c r="D176" s="42"/>
      <c r="E176" s="42"/>
      <c r="F176" s="42"/>
      <c r="G176" s="42"/>
      <c r="H176" s="42"/>
      <c r="I176" s="42"/>
      <c r="J176" s="42"/>
      <c r="K176" s="42"/>
      <c r="L176" s="42"/>
      <c r="M176" s="42"/>
      <c r="N176" s="42"/>
      <c r="O176" s="42"/>
      <c r="P176" s="42"/>
      <c r="Q176" s="42"/>
      <c r="R176" s="42"/>
      <c r="S176" s="49"/>
      <c r="V176" s="48" t="str">
        <f>IFERROR(VLOOKUP(#REF!,Listas!$B$33:$C$37,2,FALSE),"")</f>
        <v/>
      </c>
    </row>
    <row r="177" spans="1:22" ht="15">
      <c r="A177" s="50"/>
      <c r="B177" s="50"/>
      <c r="C177" s="42"/>
      <c r="D177" s="42"/>
      <c r="E177" s="42"/>
      <c r="F177" s="42"/>
      <c r="G177" s="42"/>
      <c r="H177" s="42"/>
      <c r="I177" s="42"/>
      <c r="J177" s="42"/>
      <c r="K177" s="42"/>
      <c r="L177" s="42"/>
      <c r="M177" s="42"/>
      <c r="N177" s="42"/>
      <c r="O177" s="42"/>
      <c r="P177" s="42"/>
      <c r="Q177" s="42"/>
      <c r="R177" s="42"/>
      <c r="S177" s="49"/>
      <c r="V177" s="48" t="str">
        <f>IFERROR(VLOOKUP(#REF!,Listas!$B$33:$C$37,2,FALSE),"")</f>
        <v/>
      </c>
    </row>
    <row r="178" spans="1:22" ht="15">
      <c r="A178" s="50"/>
      <c r="B178" s="50"/>
      <c r="C178" s="42"/>
      <c r="D178" s="42"/>
      <c r="E178" s="42"/>
      <c r="F178" s="42"/>
      <c r="G178" s="42"/>
      <c r="H178" s="42"/>
      <c r="I178" s="42"/>
      <c r="J178" s="42"/>
      <c r="K178" s="42"/>
      <c r="L178" s="42"/>
      <c r="M178" s="42"/>
      <c r="N178" s="42"/>
      <c r="O178" s="42"/>
      <c r="P178" s="42"/>
      <c r="Q178" s="42"/>
      <c r="R178" s="42"/>
      <c r="S178" s="49"/>
      <c r="V178" s="48" t="str">
        <f>IFERROR(VLOOKUP(#REF!,Listas!$B$33:$C$37,2,FALSE),"")</f>
        <v/>
      </c>
    </row>
    <row r="179" spans="1:22" ht="15">
      <c r="A179" s="50"/>
      <c r="B179" s="50"/>
      <c r="C179" s="42"/>
      <c r="D179" s="42"/>
      <c r="E179" s="42"/>
      <c r="F179" s="42"/>
      <c r="G179" s="42"/>
      <c r="H179" s="42"/>
      <c r="I179" s="42"/>
      <c r="J179" s="42"/>
      <c r="K179" s="42"/>
      <c r="L179" s="42"/>
      <c r="M179" s="42"/>
      <c r="N179" s="42"/>
      <c r="O179" s="42"/>
      <c r="P179" s="42"/>
      <c r="Q179" s="42"/>
      <c r="R179" s="42"/>
      <c r="S179" s="49"/>
      <c r="V179" s="48" t="str">
        <f>IFERROR(VLOOKUP(#REF!,Listas!$B$33:$C$37,2,FALSE),"")</f>
        <v/>
      </c>
    </row>
    <row r="180" spans="1:22" ht="15">
      <c r="A180" s="50"/>
      <c r="B180" s="50"/>
      <c r="C180" s="42"/>
      <c r="D180" s="42"/>
      <c r="E180" s="42"/>
      <c r="F180" s="42"/>
      <c r="G180" s="42"/>
      <c r="H180" s="42"/>
      <c r="I180" s="42"/>
      <c r="J180" s="42"/>
      <c r="K180" s="42"/>
      <c r="L180" s="42"/>
      <c r="M180" s="42"/>
      <c r="N180" s="42"/>
      <c r="O180" s="42"/>
      <c r="P180" s="42"/>
      <c r="Q180" s="42"/>
      <c r="R180" s="42"/>
      <c r="S180" s="49"/>
      <c r="V180" s="48" t="str">
        <f>IFERROR(VLOOKUP(#REF!,Listas!$B$33:$C$37,2,FALSE),"")</f>
        <v/>
      </c>
    </row>
    <row r="181" spans="1:22" ht="15">
      <c r="A181" s="50"/>
      <c r="B181" s="50"/>
      <c r="C181" s="42"/>
      <c r="D181" s="42"/>
      <c r="E181" s="42"/>
      <c r="F181" s="42"/>
      <c r="G181" s="42"/>
      <c r="H181" s="42"/>
      <c r="I181" s="42"/>
      <c r="J181" s="42"/>
      <c r="K181" s="42"/>
      <c r="L181" s="42"/>
      <c r="M181" s="42"/>
      <c r="N181" s="42"/>
      <c r="O181" s="42"/>
      <c r="P181" s="42"/>
      <c r="Q181" s="42"/>
      <c r="R181" s="42"/>
      <c r="S181" s="49"/>
      <c r="V181" s="48" t="str">
        <f>IFERROR(VLOOKUP(#REF!,Listas!$B$33:$C$37,2,FALSE),"")</f>
        <v/>
      </c>
    </row>
    <row r="182" spans="1:22" ht="15">
      <c r="A182" s="50"/>
      <c r="B182" s="50"/>
      <c r="C182" s="42"/>
      <c r="D182" s="42"/>
      <c r="E182" s="42"/>
      <c r="F182" s="42"/>
      <c r="G182" s="42"/>
      <c r="H182" s="42"/>
      <c r="I182" s="42"/>
      <c r="J182" s="42"/>
      <c r="K182" s="42"/>
      <c r="L182" s="42"/>
      <c r="M182" s="42"/>
      <c r="N182" s="42"/>
      <c r="O182" s="42"/>
      <c r="P182" s="42"/>
      <c r="Q182" s="42"/>
      <c r="R182" s="42"/>
      <c r="S182" s="49"/>
      <c r="V182" s="48" t="str">
        <f>IFERROR(VLOOKUP(#REF!,Listas!$B$33:$C$37,2,FALSE),"")</f>
        <v/>
      </c>
    </row>
    <row r="183" spans="1:22" ht="15">
      <c r="A183" s="50"/>
      <c r="B183" s="50"/>
      <c r="C183" s="42"/>
      <c r="D183" s="42"/>
      <c r="E183" s="42"/>
      <c r="F183" s="42"/>
      <c r="G183" s="42"/>
      <c r="H183" s="42"/>
      <c r="I183" s="42"/>
      <c r="J183" s="42"/>
      <c r="K183" s="42"/>
      <c r="L183" s="42"/>
      <c r="M183" s="42"/>
      <c r="N183" s="42"/>
      <c r="O183" s="42"/>
      <c r="P183" s="42"/>
      <c r="Q183" s="42"/>
      <c r="R183" s="42"/>
      <c r="S183" s="49"/>
      <c r="V183" s="48" t="str">
        <f>IFERROR(VLOOKUP(#REF!,Listas!$B$33:$C$37,2,FALSE),"")</f>
        <v/>
      </c>
    </row>
    <row r="184" spans="1:22" ht="15">
      <c r="A184" s="50"/>
      <c r="B184" s="50"/>
      <c r="C184" s="42"/>
      <c r="D184" s="42"/>
      <c r="E184" s="42"/>
      <c r="F184" s="42"/>
      <c r="G184" s="42"/>
      <c r="H184" s="42"/>
      <c r="I184" s="42"/>
      <c r="J184" s="42"/>
      <c r="K184" s="42"/>
      <c r="L184" s="42"/>
      <c r="M184" s="42"/>
      <c r="N184" s="42"/>
      <c r="O184" s="42"/>
      <c r="P184" s="42"/>
      <c r="Q184" s="42"/>
      <c r="R184" s="42"/>
      <c r="S184" s="49"/>
      <c r="V184" s="48" t="str">
        <f>IFERROR(VLOOKUP(#REF!,Listas!$B$33:$C$37,2,FALSE),"")</f>
        <v/>
      </c>
    </row>
    <row r="185" spans="1:22" ht="15">
      <c r="A185" s="50"/>
      <c r="B185" s="50"/>
      <c r="C185" s="42"/>
      <c r="D185" s="42"/>
      <c r="E185" s="42"/>
      <c r="F185" s="42"/>
      <c r="G185" s="42"/>
      <c r="H185" s="42"/>
      <c r="I185" s="42"/>
      <c r="J185" s="42"/>
      <c r="K185" s="42"/>
      <c r="L185" s="42"/>
      <c r="M185" s="42"/>
      <c r="N185" s="42"/>
      <c r="O185" s="42"/>
      <c r="P185" s="42"/>
      <c r="Q185" s="42"/>
      <c r="R185" s="42"/>
      <c r="S185" s="49"/>
      <c r="V185" s="48" t="str">
        <f>IFERROR(VLOOKUP(#REF!,Listas!$B$33:$C$37,2,FALSE),"")</f>
        <v/>
      </c>
    </row>
    <row r="186" spans="1:22" ht="15">
      <c r="A186" s="50"/>
      <c r="B186" s="50"/>
      <c r="C186" s="42"/>
      <c r="D186" s="42"/>
      <c r="E186" s="42"/>
      <c r="F186" s="42"/>
      <c r="G186" s="42"/>
      <c r="H186" s="42"/>
      <c r="I186" s="42"/>
      <c r="J186" s="42"/>
      <c r="K186" s="42"/>
      <c r="L186" s="42"/>
      <c r="M186" s="42"/>
      <c r="N186" s="42"/>
      <c r="O186" s="42"/>
      <c r="P186" s="42"/>
      <c r="Q186" s="42"/>
      <c r="R186" s="42"/>
      <c r="S186" s="49"/>
      <c r="V186" s="48" t="str">
        <f>IFERROR(VLOOKUP(#REF!,Listas!$B$33:$C$37,2,FALSE),"")</f>
        <v/>
      </c>
    </row>
    <row r="187" spans="1:22" ht="15">
      <c r="A187" s="50"/>
      <c r="B187" s="50"/>
      <c r="C187" s="42"/>
      <c r="D187" s="42"/>
      <c r="E187" s="42"/>
      <c r="F187" s="42"/>
      <c r="G187" s="42"/>
      <c r="H187" s="42"/>
      <c r="I187" s="42"/>
      <c r="J187" s="42"/>
      <c r="K187" s="42"/>
      <c r="L187" s="42"/>
      <c r="M187" s="42"/>
      <c r="N187" s="42"/>
      <c r="O187" s="42"/>
      <c r="P187" s="42"/>
      <c r="Q187" s="42"/>
      <c r="R187" s="42"/>
      <c r="S187" s="49"/>
      <c r="V187" s="48" t="str">
        <f>IFERROR(VLOOKUP(#REF!,Listas!$B$33:$C$37,2,FALSE),"")</f>
        <v/>
      </c>
    </row>
    <row r="188" spans="1:22" ht="15">
      <c r="A188" s="50"/>
      <c r="B188" s="50"/>
      <c r="C188" s="42"/>
      <c r="D188" s="42"/>
      <c r="E188" s="42"/>
      <c r="F188" s="42"/>
      <c r="G188" s="42"/>
      <c r="H188" s="42"/>
      <c r="I188" s="42"/>
      <c r="J188" s="42"/>
      <c r="K188" s="42"/>
      <c r="L188" s="42"/>
      <c r="M188" s="42"/>
      <c r="N188" s="42"/>
      <c r="O188" s="42"/>
      <c r="P188" s="42"/>
      <c r="Q188" s="42"/>
      <c r="R188" s="42"/>
      <c r="S188" s="49"/>
      <c r="V188" s="48" t="str">
        <f>IFERROR(VLOOKUP(#REF!,Listas!$B$33:$C$37,2,FALSE),"")</f>
        <v/>
      </c>
    </row>
    <row r="189" spans="1:22" ht="15">
      <c r="A189" s="50"/>
      <c r="B189" s="50"/>
      <c r="C189" s="42"/>
      <c r="D189" s="42"/>
      <c r="E189" s="42"/>
      <c r="F189" s="42"/>
      <c r="G189" s="42"/>
      <c r="H189" s="42"/>
      <c r="I189" s="42"/>
      <c r="J189" s="42"/>
      <c r="K189" s="42"/>
      <c r="L189" s="42"/>
      <c r="M189" s="42"/>
      <c r="N189" s="42"/>
      <c r="O189" s="42"/>
      <c r="P189" s="42"/>
      <c r="Q189" s="42"/>
      <c r="R189" s="42"/>
      <c r="S189" s="49"/>
      <c r="V189" s="48" t="str">
        <f>IFERROR(VLOOKUP(#REF!,Listas!$B$33:$C$37,2,FALSE),"")</f>
        <v/>
      </c>
    </row>
    <row r="190" spans="1:22" ht="15">
      <c r="A190" s="50"/>
      <c r="B190" s="50"/>
      <c r="C190" s="42"/>
      <c r="D190" s="42"/>
      <c r="E190" s="42"/>
      <c r="F190" s="42"/>
      <c r="G190" s="42"/>
      <c r="H190" s="42"/>
      <c r="I190" s="42"/>
      <c r="J190" s="42"/>
      <c r="K190" s="42"/>
      <c r="L190" s="42"/>
      <c r="M190" s="42"/>
      <c r="N190" s="42"/>
      <c r="O190" s="42"/>
      <c r="P190" s="42"/>
      <c r="Q190" s="42"/>
      <c r="R190" s="42"/>
      <c r="S190" s="49"/>
      <c r="V190" s="48" t="str">
        <f>IFERROR(VLOOKUP(#REF!,Listas!$B$33:$C$37,2,FALSE),"")</f>
        <v/>
      </c>
    </row>
    <row r="191" spans="1:22" ht="15">
      <c r="A191" s="50"/>
      <c r="B191" s="50"/>
      <c r="C191" s="42"/>
      <c r="D191" s="42"/>
      <c r="E191" s="42"/>
      <c r="F191" s="42"/>
      <c r="G191" s="42"/>
      <c r="H191" s="42"/>
      <c r="I191" s="42"/>
      <c r="J191" s="42"/>
      <c r="K191" s="42"/>
      <c r="L191" s="42"/>
      <c r="M191" s="42"/>
      <c r="N191" s="42"/>
      <c r="O191" s="42"/>
      <c r="P191" s="42"/>
      <c r="Q191" s="42"/>
      <c r="R191" s="42"/>
      <c r="S191" s="49"/>
      <c r="V191" s="48" t="str">
        <f>IFERROR(VLOOKUP(#REF!,Listas!$B$33:$C$37,2,FALSE),"")</f>
        <v/>
      </c>
    </row>
    <row r="192" spans="1:22" ht="15">
      <c r="A192" s="50"/>
      <c r="B192" s="50"/>
      <c r="C192" s="42"/>
      <c r="D192" s="42"/>
      <c r="E192" s="42"/>
      <c r="F192" s="42"/>
      <c r="G192" s="42"/>
      <c r="H192" s="42"/>
      <c r="I192" s="42"/>
      <c r="J192" s="42"/>
      <c r="K192" s="42"/>
      <c r="L192" s="42"/>
      <c r="M192" s="42"/>
      <c r="N192" s="42"/>
      <c r="O192" s="42"/>
      <c r="P192" s="42"/>
      <c r="Q192" s="42"/>
      <c r="R192" s="42"/>
      <c r="S192" s="49"/>
      <c r="V192" s="48" t="str">
        <f>IFERROR(VLOOKUP(#REF!,Listas!$B$33:$C$37,2,FALSE),"")</f>
        <v/>
      </c>
    </row>
    <row r="193" spans="1:22" ht="15">
      <c r="A193" s="50"/>
      <c r="B193" s="50"/>
      <c r="C193" s="42"/>
      <c r="D193" s="42"/>
      <c r="E193" s="42"/>
      <c r="F193" s="42"/>
      <c r="G193" s="42"/>
      <c r="H193" s="42"/>
      <c r="I193" s="42"/>
      <c r="J193" s="42"/>
      <c r="K193" s="42"/>
      <c r="L193" s="42"/>
      <c r="M193" s="42"/>
      <c r="N193" s="42"/>
      <c r="O193" s="42"/>
      <c r="P193" s="42"/>
      <c r="Q193" s="42"/>
      <c r="R193" s="42"/>
      <c r="S193" s="49"/>
      <c r="V193" s="48" t="str">
        <f>IFERROR(VLOOKUP(#REF!,Listas!$B$33:$C$37,2,FALSE),"")</f>
        <v/>
      </c>
    </row>
    <row r="194" spans="1:22" ht="15">
      <c r="A194" s="50"/>
      <c r="B194" s="50"/>
      <c r="C194" s="42"/>
      <c r="D194" s="42"/>
      <c r="E194" s="42"/>
      <c r="F194" s="42"/>
      <c r="G194" s="42"/>
      <c r="H194" s="42"/>
      <c r="I194" s="42"/>
      <c r="J194" s="42"/>
      <c r="K194" s="42"/>
      <c r="L194" s="42"/>
      <c r="M194" s="42"/>
      <c r="N194" s="42"/>
      <c r="O194" s="42"/>
      <c r="P194" s="42"/>
      <c r="Q194" s="42"/>
      <c r="R194" s="42"/>
      <c r="S194" s="49"/>
      <c r="V194" s="48" t="str">
        <f>IFERROR(VLOOKUP(#REF!,Listas!$B$33:$C$37,2,FALSE),"")</f>
        <v/>
      </c>
    </row>
    <row r="195" spans="1:22" ht="15">
      <c r="A195" s="50"/>
      <c r="B195" s="50"/>
      <c r="C195" s="42"/>
      <c r="D195" s="42"/>
      <c r="E195" s="42"/>
      <c r="F195" s="42"/>
      <c r="G195" s="42"/>
      <c r="H195" s="42"/>
      <c r="I195" s="42"/>
      <c r="J195" s="42"/>
      <c r="K195" s="42"/>
      <c r="L195" s="42"/>
      <c r="M195" s="42"/>
      <c r="N195" s="42"/>
      <c r="O195" s="42"/>
      <c r="P195" s="42"/>
      <c r="Q195" s="42"/>
      <c r="R195" s="42"/>
      <c r="S195" s="49"/>
      <c r="V195" s="48" t="str">
        <f>IFERROR(VLOOKUP(#REF!,Listas!$B$33:$C$37,2,FALSE),"")</f>
        <v/>
      </c>
    </row>
    <row r="196" spans="1:22" ht="15">
      <c r="A196" s="50"/>
      <c r="B196" s="50"/>
      <c r="C196" s="42"/>
      <c r="D196" s="42"/>
      <c r="E196" s="42"/>
      <c r="F196" s="42"/>
      <c r="G196" s="42"/>
      <c r="H196" s="42"/>
      <c r="I196" s="42"/>
      <c r="J196" s="42"/>
      <c r="K196" s="42"/>
      <c r="L196" s="42"/>
      <c r="M196" s="42"/>
      <c r="N196" s="42"/>
      <c r="O196" s="42"/>
      <c r="P196" s="42"/>
      <c r="Q196" s="42"/>
      <c r="R196" s="42"/>
      <c r="S196" s="49"/>
      <c r="V196" s="48" t="str">
        <f>IFERROR(VLOOKUP(#REF!,Listas!$B$33:$C$37,2,FALSE),"")</f>
        <v/>
      </c>
    </row>
    <row r="197" spans="1:22" ht="15">
      <c r="A197" s="50"/>
      <c r="B197" s="50"/>
      <c r="C197" s="42"/>
      <c r="D197" s="42"/>
      <c r="E197" s="42"/>
      <c r="F197" s="42"/>
      <c r="G197" s="42"/>
      <c r="H197" s="42"/>
      <c r="I197" s="42"/>
      <c r="J197" s="42"/>
      <c r="K197" s="42"/>
      <c r="L197" s="42"/>
      <c r="M197" s="42"/>
      <c r="N197" s="42"/>
      <c r="O197" s="42"/>
      <c r="P197" s="42"/>
      <c r="Q197" s="42"/>
      <c r="R197" s="42"/>
      <c r="S197" s="49"/>
      <c r="V197" s="48" t="str">
        <f>IFERROR(VLOOKUP(#REF!,Listas!$B$33:$C$37,2,FALSE),"")</f>
        <v/>
      </c>
    </row>
    <row r="198" spans="1:22" ht="15">
      <c r="A198" s="50"/>
      <c r="B198" s="50"/>
      <c r="C198" s="42"/>
      <c r="D198" s="42"/>
      <c r="E198" s="42"/>
      <c r="F198" s="42"/>
      <c r="G198" s="42"/>
      <c r="H198" s="42"/>
      <c r="I198" s="42"/>
      <c r="J198" s="42"/>
      <c r="K198" s="42"/>
      <c r="L198" s="42"/>
      <c r="M198" s="42"/>
      <c r="N198" s="42"/>
      <c r="O198" s="42"/>
      <c r="P198" s="42"/>
      <c r="Q198" s="42"/>
      <c r="R198" s="42"/>
      <c r="S198" s="49"/>
      <c r="V198" s="48" t="str">
        <f>IFERROR(VLOOKUP(#REF!,Listas!$B$33:$C$37,2,FALSE),"")</f>
        <v/>
      </c>
    </row>
    <row r="199" spans="1:22" ht="15">
      <c r="A199" s="50"/>
      <c r="B199" s="50"/>
      <c r="C199" s="42"/>
      <c r="D199" s="42"/>
      <c r="E199" s="42"/>
      <c r="F199" s="42"/>
      <c r="G199" s="42"/>
      <c r="H199" s="42"/>
      <c r="I199" s="42"/>
      <c r="J199" s="42"/>
      <c r="K199" s="42"/>
      <c r="L199" s="42"/>
      <c r="M199" s="42"/>
      <c r="N199" s="42"/>
      <c r="O199" s="42"/>
      <c r="P199" s="42"/>
      <c r="Q199" s="42"/>
      <c r="R199" s="42"/>
      <c r="S199" s="49"/>
      <c r="V199" s="48" t="str">
        <f>IFERROR(VLOOKUP(#REF!,Listas!$B$33:$C$37,2,FALSE),"")</f>
        <v/>
      </c>
    </row>
    <row r="200" spans="1:22" ht="15">
      <c r="A200" s="50"/>
      <c r="B200" s="50"/>
      <c r="C200" s="42"/>
      <c r="D200" s="42"/>
      <c r="E200" s="42"/>
      <c r="F200" s="42"/>
      <c r="G200" s="42"/>
      <c r="H200" s="42"/>
      <c r="I200" s="42"/>
      <c r="J200" s="42"/>
      <c r="K200" s="42"/>
      <c r="L200" s="42"/>
      <c r="M200" s="42"/>
      <c r="N200" s="42"/>
      <c r="O200" s="42"/>
      <c r="P200" s="42"/>
      <c r="Q200" s="42"/>
      <c r="R200" s="42"/>
      <c r="S200" s="49"/>
      <c r="V200" s="48" t="str">
        <f>IFERROR(VLOOKUP(#REF!,Listas!$B$33:$C$37,2,FALSE),"")</f>
        <v/>
      </c>
    </row>
    <row r="201" spans="1:22" ht="15">
      <c r="A201" s="50"/>
      <c r="B201" s="50"/>
      <c r="C201" s="42"/>
      <c r="D201" s="42"/>
      <c r="E201" s="42"/>
      <c r="F201" s="42"/>
      <c r="G201" s="42"/>
      <c r="H201" s="42"/>
      <c r="I201" s="42"/>
      <c r="J201" s="42"/>
      <c r="K201" s="42"/>
      <c r="L201" s="42"/>
      <c r="M201" s="42"/>
      <c r="N201" s="42"/>
      <c r="O201" s="42"/>
      <c r="P201" s="42"/>
      <c r="Q201" s="42"/>
      <c r="R201" s="42"/>
      <c r="S201" s="49"/>
      <c r="V201" s="48" t="str">
        <f>IFERROR(VLOOKUP(#REF!,Listas!$B$33:$C$37,2,FALSE),"")</f>
        <v/>
      </c>
    </row>
    <row r="202" spans="1:22" ht="15">
      <c r="A202" s="50"/>
      <c r="B202" s="50"/>
      <c r="C202" s="42"/>
      <c r="D202" s="42"/>
      <c r="E202" s="42"/>
      <c r="F202" s="42"/>
      <c r="G202" s="42"/>
      <c r="H202" s="42"/>
      <c r="I202" s="42"/>
      <c r="J202" s="42"/>
      <c r="K202" s="42"/>
      <c r="L202" s="42"/>
      <c r="M202" s="42"/>
      <c r="N202" s="42"/>
      <c r="O202" s="42"/>
      <c r="P202" s="42"/>
      <c r="Q202" s="42"/>
      <c r="R202" s="42"/>
      <c r="S202" s="49"/>
      <c r="V202" s="48" t="str">
        <f>IFERROR(VLOOKUP(#REF!,Listas!$B$33:$C$37,2,FALSE),"")</f>
        <v/>
      </c>
    </row>
    <row r="203" spans="1:22" ht="15">
      <c r="A203" s="50"/>
      <c r="B203" s="50"/>
      <c r="C203" s="42"/>
      <c r="D203" s="42"/>
      <c r="E203" s="42"/>
      <c r="F203" s="42"/>
      <c r="G203" s="42"/>
      <c r="H203" s="42"/>
      <c r="I203" s="42"/>
      <c r="J203" s="42"/>
      <c r="K203" s="42"/>
      <c r="L203" s="42"/>
      <c r="M203" s="42"/>
      <c r="N203" s="42"/>
      <c r="O203" s="42"/>
      <c r="P203" s="42"/>
      <c r="Q203" s="42"/>
      <c r="R203" s="42"/>
      <c r="S203" s="49"/>
      <c r="V203" s="48" t="str">
        <f>IFERROR(VLOOKUP(#REF!,Listas!$B$33:$C$37,2,FALSE),"")</f>
        <v/>
      </c>
    </row>
    <row r="204" spans="1:22" ht="15">
      <c r="A204" s="50"/>
      <c r="B204" s="50"/>
      <c r="C204" s="42"/>
      <c r="D204" s="42"/>
      <c r="E204" s="42"/>
      <c r="F204" s="42"/>
      <c r="G204" s="42"/>
      <c r="H204" s="42"/>
      <c r="I204" s="42"/>
      <c r="J204" s="42"/>
      <c r="K204" s="42"/>
      <c r="L204" s="42"/>
      <c r="M204" s="42"/>
      <c r="N204" s="42"/>
      <c r="O204" s="42"/>
      <c r="P204" s="42"/>
      <c r="Q204" s="42"/>
      <c r="R204" s="42"/>
      <c r="S204" s="49"/>
      <c r="V204" s="48" t="str">
        <f>IFERROR(VLOOKUP(#REF!,Listas!$B$33:$C$37,2,FALSE),"")</f>
        <v/>
      </c>
    </row>
    <row r="205" spans="1:22" ht="15">
      <c r="A205" s="50"/>
      <c r="B205" s="50"/>
      <c r="C205" s="42"/>
      <c r="D205" s="42"/>
      <c r="E205" s="42"/>
      <c r="F205" s="42"/>
      <c r="G205" s="42"/>
      <c r="H205" s="42"/>
      <c r="I205" s="42"/>
      <c r="J205" s="42"/>
      <c r="K205" s="42"/>
      <c r="L205" s="42"/>
      <c r="M205" s="42"/>
      <c r="N205" s="42"/>
      <c r="O205" s="42"/>
      <c r="P205" s="42"/>
      <c r="Q205" s="42"/>
      <c r="R205" s="42"/>
      <c r="S205" s="49"/>
      <c r="V205" s="48" t="str">
        <f>IFERROR(VLOOKUP(#REF!,Listas!$B$33:$C$37,2,FALSE),"")</f>
        <v/>
      </c>
    </row>
    <row r="206" spans="1:22" ht="15">
      <c r="A206" s="50"/>
      <c r="B206" s="50"/>
      <c r="C206" s="42"/>
      <c r="D206" s="42"/>
      <c r="E206" s="42"/>
      <c r="F206" s="42"/>
      <c r="G206" s="42"/>
      <c r="H206" s="42"/>
      <c r="I206" s="42"/>
      <c r="J206" s="42"/>
      <c r="K206" s="42"/>
      <c r="L206" s="42"/>
      <c r="M206" s="42"/>
      <c r="N206" s="42"/>
      <c r="O206" s="42"/>
      <c r="P206" s="42"/>
      <c r="Q206" s="42"/>
      <c r="R206" s="42"/>
      <c r="S206" s="49"/>
      <c r="V206" s="48" t="str">
        <f>IFERROR(VLOOKUP(#REF!,Listas!$B$33:$C$37,2,FALSE),"")</f>
        <v/>
      </c>
    </row>
    <row r="207" spans="1:22" ht="15">
      <c r="A207" s="50"/>
      <c r="B207" s="50"/>
      <c r="C207" s="42"/>
      <c r="D207" s="42"/>
      <c r="E207" s="42"/>
      <c r="F207" s="42"/>
      <c r="G207" s="42"/>
      <c r="H207" s="42"/>
      <c r="I207" s="42"/>
      <c r="J207" s="42"/>
      <c r="K207" s="42"/>
      <c r="L207" s="42"/>
      <c r="M207" s="42"/>
      <c r="N207" s="42"/>
      <c r="O207" s="42"/>
      <c r="P207" s="42"/>
      <c r="Q207" s="42"/>
      <c r="R207" s="42"/>
      <c r="S207" s="49"/>
      <c r="V207" s="48" t="str">
        <f>IFERROR(VLOOKUP(#REF!,Listas!$B$33:$C$37,2,FALSE),"")</f>
        <v/>
      </c>
    </row>
    <row r="208" spans="1:22" ht="15">
      <c r="A208" s="50"/>
      <c r="B208" s="50"/>
      <c r="C208" s="42"/>
      <c r="D208" s="42"/>
      <c r="E208" s="42"/>
      <c r="F208" s="42"/>
      <c r="G208" s="42"/>
      <c r="H208" s="42"/>
      <c r="I208" s="42"/>
      <c r="J208" s="42"/>
      <c r="K208" s="42"/>
      <c r="L208" s="42"/>
      <c r="M208" s="42"/>
      <c r="N208" s="42"/>
      <c r="O208" s="42"/>
      <c r="P208" s="42"/>
      <c r="Q208" s="42"/>
      <c r="R208" s="42"/>
      <c r="S208" s="49"/>
      <c r="V208" s="48" t="str">
        <f>IFERROR(VLOOKUP(#REF!,Listas!$B$33:$C$37,2,FALSE),"")</f>
        <v/>
      </c>
    </row>
    <row r="209" spans="1:22" ht="15">
      <c r="A209" s="50"/>
      <c r="B209" s="50"/>
      <c r="C209" s="42"/>
      <c r="D209" s="42"/>
      <c r="E209" s="42"/>
      <c r="F209" s="42"/>
      <c r="G209" s="42"/>
      <c r="H209" s="42"/>
      <c r="I209" s="42"/>
      <c r="J209" s="42"/>
      <c r="K209" s="42"/>
      <c r="L209" s="42"/>
      <c r="M209" s="42"/>
      <c r="N209" s="42"/>
      <c r="O209" s="42"/>
      <c r="P209" s="42"/>
      <c r="Q209" s="42"/>
      <c r="R209" s="42"/>
      <c r="S209" s="49"/>
      <c r="V209" s="48" t="str">
        <f>IFERROR(VLOOKUP(#REF!,Listas!$B$33:$C$37,2,FALSE),"")</f>
        <v/>
      </c>
    </row>
    <row r="210" spans="1:22" ht="15">
      <c r="A210" s="50"/>
      <c r="B210" s="50"/>
      <c r="C210" s="42"/>
      <c r="D210" s="42"/>
      <c r="E210" s="42"/>
      <c r="F210" s="42"/>
      <c r="G210" s="42"/>
      <c r="H210" s="42"/>
      <c r="I210" s="42"/>
      <c r="J210" s="42"/>
      <c r="K210" s="42"/>
      <c r="L210" s="42"/>
      <c r="M210" s="42"/>
      <c r="N210" s="42"/>
      <c r="O210" s="42"/>
      <c r="P210" s="42"/>
      <c r="Q210" s="42"/>
      <c r="R210" s="42"/>
      <c r="S210" s="49"/>
      <c r="V210" s="48" t="str">
        <f>IFERROR(VLOOKUP(#REF!,Listas!$B$33:$C$37,2,FALSE),"")</f>
        <v/>
      </c>
    </row>
    <row r="211" spans="1:22" ht="15">
      <c r="A211" s="50"/>
      <c r="B211" s="50"/>
      <c r="C211" s="42"/>
      <c r="D211" s="42"/>
      <c r="E211" s="42"/>
      <c r="F211" s="42"/>
      <c r="G211" s="42"/>
      <c r="H211" s="42"/>
      <c r="I211" s="42"/>
      <c r="J211" s="42"/>
      <c r="K211" s="42"/>
      <c r="L211" s="42"/>
      <c r="M211" s="42"/>
      <c r="N211" s="42"/>
      <c r="O211" s="42"/>
      <c r="P211" s="42"/>
      <c r="Q211" s="42"/>
      <c r="R211" s="42"/>
      <c r="S211" s="49"/>
      <c r="V211" s="48" t="str">
        <f>IFERROR(VLOOKUP(#REF!,Listas!$B$33:$C$37,2,FALSE),"")</f>
        <v/>
      </c>
    </row>
    <row r="212" spans="1:22" ht="15">
      <c r="A212" s="50"/>
      <c r="B212" s="50"/>
      <c r="C212" s="42"/>
      <c r="D212" s="42"/>
      <c r="E212" s="42"/>
      <c r="F212" s="42"/>
      <c r="G212" s="42"/>
      <c r="H212" s="42"/>
      <c r="I212" s="42"/>
      <c r="J212" s="42"/>
      <c r="K212" s="42"/>
      <c r="L212" s="42"/>
      <c r="M212" s="42"/>
      <c r="N212" s="42"/>
      <c r="O212" s="42"/>
      <c r="P212" s="42"/>
      <c r="Q212" s="42"/>
      <c r="R212" s="42"/>
      <c r="S212" s="49"/>
      <c r="V212" s="48" t="str">
        <f>IFERROR(VLOOKUP(#REF!,Listas!$B$33:$C$37,2,FALSE),"")</f>
        <v/>
      </c>
    </row>
    <row r="213" spans="1:22" ht="15">
      <c r="A213" s="50"/>
      <c r="B213" s="50"/>
      <c r="C213" s="42"/>
      <c r="D213" s="42"/>
      <c r="E213" s="42"/>
      <c r="F213" s="42"/>
      <c r="G213" s="42"/>
      <c r="H213" s="42"/>
      <c r="I213" s="42"/>
      <c r="J213" s="42"/>
      <c r="K213" s="42"/>
      <c r="L213" s="42"/>
      <c r="M213" s="42"/>
      <c r="N213" s="42"/>
      <c r="O213" s="42"/>
      <c r="P213" s="42"/>
      <c r="Q213" s="42"/>
      <c r="R213" s="42"/>
      <c r="S213" s="49"/>
      <c r="V213" s="48" t="str">
        <f>IFERROR(VLOOKUP(#REF!,Listas!$B$33:$C$37,2,FALSE),"")</f>
        <v/>
      </c>
    </row>
    <row r="214" spans="1:22" ht="15">
      <c r="A214" s="50"/>
      <c r="B214" s="50"/>
      <c r="C214" s="42"/>
      <c r="D214" s="42"/>
      <c r="E214" s="42"/>
      <c r="F214" s="42"/>
      <c r="G214" s="42"/>
      <c r="H214" s="42"/>
      <c r="I214" s="42"/>
      <c r="J214" s="42"/>
      <c r="K214" s="42"/>
      <c r="L214" s="42"/>
      <c r="M214" s="42"/>
      <c r="N214" s="42"/>
      <c r="O214" s="42"/>
      <c r="P214" s="42"/>
      <c r="Q214" s="42"/>
      <c r="R214" s="42"/>
      <c r="S214" s="49"/>
      <c r="V214" s="48" t="str">
        <f>IFERROR(VLOOKUP(#REF!,Listas!$B$33:$C$37,2,FALSE),"")</f>
        <v/>
      </c>
    </row>
    <row r="215" spans="1:22" ht="15">
      <c r="A215" s="50"/>
      <c r="B215" s="50"/>
      <c r="C215" s="42"/>
      <c r="D215" s="42"/>
      <c r="E215" s="42"/>
      <c r="F215" s="42"/>
      <c r="G215" s="42"/>
      <c r="H215" s="42"/>
      <c r="I215" s="42"/>
      <c r="J215" s="42"/>
      <c r="K215" s="42"/>
      <c r="L215" s="42"/>
      <c r="M215" s="42"/>
      <c r="N215" s="42"/>
      <c r="O215" s="42"/>
      <c r="P215" s="42"/>
      <c r="Q215" s="42"/>
      <c r="R215" s="42"/>
      <c r="S215" s="49"/>
      <c r="V215" s="48" t="str">
        <f>IFERROR(VLOOKUP(#REF!,Listas!$B$33:$C$37,2,FALSE),"")</f>
        <v/>
      </c>
    </row>
    <row r="216" spans="1:22" ht="15">
      <c r="A216" s="50"/>
      <c r="B216" s="50"/>
      <c r="C216" s="42"/>
      <c r="D216" s="42"/>
      <c r="E216" s="42"/>
      <c r="F216" s="42"/>
      <c r="G216" s="42"/>
      <c r="H216" s="42"/>
      <c r="I216" s="42"/>
      <c r="J216" s="42"/>
      <c r="K216" s="42"/>
      <c r="L216" s="42"/>
      <c r="M216" s="42"/>
      <c r="N216" s="42"/>
      <c r="O216" s="42"/>
      <c r="P216" s="42"/>
      <c r="Q216" s="42"/>
      <c r="R216" s="42"/>
      <c r="S216" s="49"/>
      <c r="V216" s="48" t="str">
        <f>IFERROR(VLOOKUP(#REF!,Listas!$B$33:$C$37,2,FALSE),"")</f>
        <v/>
      </c>
    </row>
    <row r="217" spans="1:22" ht="15">
      <c r="A217" s="50"/>
      <c r="B217" s="50"/>
      <c r="C217" s="42"/>
      <c r="D217" s="42"/>
      <c r="E217" s="42"/>
      <c r="F217" s="42"/>
      <c r="G217" s="42"/>
      <c r="H217" s="42"/>
      <c r="I217" s="42"/>
      <c r="J217" s="42"/>
      <c r="K217" s="42"/>
      <c r="L217" s="42"/>
      <c r="M217" s="42"/>
      <c r="N217" s="42"/>
      <c r="O217" s="42"/>
      <c r="P217" s="42"/>
      <c r="Q217" s="42"/>
      <c r="R217" s="42"/>
      <c r="S217" s="49"/>
      <c r="V217" s="48" t="str">
        <f>IFERROR(VLOOKUP(#REF!,Listas!$B$33:$C$37,2,FALSE),"")</f>
        <v/>
      </c>
    </row>
    <row r="218" spans="1:22" ht="15">
      <c r="A218" s="50"/>
      <c r="B218" s="50"/>
      <c r="C218" s="42"/>
      <c r="D218" s="42"/>
      <c r="E218" s="42"/>
      <c r="F218" s="42"/>
      <c r="G218" s="42"/>
      <c r="H218" s="42"/>
      <c r="I218" s="42"/>
      <c r="J218" s="42"/>
      <c r="K218" s="42"/>
      <c r="L218" s="42"/>
      <c r="M218" s="42"/>
      <c r="N218" s="42"/>
      <c r="O218" s="42"/>
      <c r="P218" s="42"/>
      <c r="Q218" s="42"/>
      <c r="R218" s="42"/>
      <c r="S218" s="49"/>
      <c r="V218" s="48" t="str">
        <f>IFERROR(VLOOKUP(#REF!,Listas!$B$33:$C$37,2,FALSE),"")</f>
        <v/>
      </c>
    </row>
    <row r="219" spans="1:22" ht="15">
      <c r="A219" s="50"/>
      <c r="B219" s="50"/>
      <c r="C219" s="42"/>
      <c r="D219" s="42"/>
      <c r="E219" s="42"/>
      <c r="F219" s="42"/>
      <c r="G219" s="42"/>
      <c r="H219" s="42"/>
      <c r="I219" s="42"/>
      <c r="J219" s="42"/>
      <c r="K219" s="42"/>
      <c r="L219" s="42"/>
      <c r="M219" s="42"/>
      <c r="N219" s="42"/>
      <c r="O219" s="42"/>
      <c r="P219" s="42"/>
      <c r="Q219" s="42"/>
      <c r="R219" s="42"/>
      <c r="S219" s="49"/>
      <c r="V219" s="48" t="str">
        <f>IFERROR(VLOOKUP(#REF!,Listas!$B$33:$C$37,2,FALSE),"")</f>
        <v/>
      </c>
    </row>
    <row r="220" spans="1:22" ht="15">
      <c r="A220" s="50"/>
      <c r="B220" s="50"/>
      <c r="C220" s="42"/>
      <c r="D220" s="42"/>
      <c r="E220" s="42"/>
      <c r="F220" s="42"/>
      <c r="G220" s="42"/>
      <c r="H220" s="42"/>
      <c r="I220" s="42"/>
      <c r="J220" s="42"/>
      <c r="K220" s="42"/>
      <c r="L220" s="42"/>
      <c r="M220" s="42"/>
      <c r="N220" s="42"/>
      <c r="O220" s="42"/>
      <c r="P220" s="42"/>
      <c r="Q220" s="42"/>
      <c r="R220" s="42"/>
      <c r="S220" s="49"/>
      <c r="V220" s="48" t="str">
        <f>IFERROR(VLOOKUP(#REF!,Listas!$B$33:$C$37,2,FALSE),"")</f>
        <v/>
      </c>
    </row>
    <row r="221" spans="1:22" ht="15">
      <c r="A221" s="50"/>
      <c r="B221" s="50"/>
      <c r="C221" s="42"/>
      <c r="D221" s="42"/>
      <c r="E221" s="42"/>
      <c r="F221" s="42"/>
      <c r="G221" s="42"/>
      <c r="H221" s="42"/>
      <c r="I221" s="42"/>
      <c r="J221" s="42"/>
      <c r="K221" s="42"/>
      <c r="L221" s="42"/>
      <c r="M221" s="42"/>
      <c r="N221" s="42"/>
      <c r="O221" s="42"/>
      <c r="P221" s="42"/>
      <c r="Q221" s="42"/>
      <c r="R221" s="42"/>
      <c r="S221" s="49"/>
      <c r="V221" s="48" t="str">
        <f>IFERROR(VLOOKUP(#REF!,Listas!$B$33:$C$37,2,FALSE),"")</f>
        <v/>
      </c>
    </row>
    <row r="222" spans="1:22" ht="15">
      <c r="A222" s="50"/>
      <c r="B222" s="50"/>
      <c r="C222" s="42"/>
      <c r="D222" s="42"/>
      <c r="E222" s="42"/>
      <c r="F222" s="42"/>
      <c r="G222" s="42"/>
      <c r="H222" s="42"/>
      <c r="I222" s="42"/>
      <c r="J222" s="42"/>
      <c r="K222" s="42"/>
      <c r="L222" s="42"/>
      <c r="M222" s="42"/>
      <c r="N222" s="42"/>
      <c r="O222" s="42"/>
      <c r="P222" s="42"/>
      <c r="Q222" s="42"/>
      <c r="R222" s="42"/>
      <c r="S222" s="49"/>
      <c r="V222" s="48" t="str">
        <f>IFERROR(VLOOKUP(#REF!,Listas!$B$33:$C$37,2,FALSE),"")</f>
        <v/>
      </c>
    </row>
    <row r="223" spans="1:22" ht="15">
      <c r="A223" s="50"/>
      <c r="B223" s="50"/>
      <c r="C223" s="42"/>
      <c r="D223" s="42"/>
      <c r="E223" s="42"/>
      <c r="F223" s="42"/>
      <c r="G223" s="42"/>
      <c r="H223" s="42"/>
      <c r="I223" s="42"/>
      <c r="J223" s="42"/>
      <c r="K223" s="42"/>
      <c r="L223" s="42"/>
      <c r="M223" s="42"/>
      <c r="N223" s="42"/>
      <c r="O223" s="42"/>
      <c r="P223" s="42"/>
      <c r="Q223" s="42"/>
      <c r="R223" s="42"/>
      <c r="S223" s="49"/>
      <c r="V223" s="48" t="str">
        <f>IFERROR(VLOOKUP(#REF!,Listas!$B$33:$C$37,2,FALSE),"")</f>
        <v/>
      </c>
    </row>
    <row r="224" spans="1:22" ht="15">
      <c r="A224" s="50"/>
      <c r="B224" s="50"/>
      <c r="C224" s="42"/>
      <c r="D224" s="42"/>
      <c r="E224" s="42"/>
      <c r="F224" s="42"/>
      <c r="G224" s="42"/>
      <c r="H224" s="42"/>
      <c r="I224" s="42"/>
      <c r="J224" s="42"/>
      <c r="K224" s="42"/>
      <c r="L224" s="42"/>
      <c r="M224" s="42"/>
      <c r="N224" s="42"/>
      <c r="O224" s="42"/>
      <c r="P224" s="42"/>
      <c r="Q224" s="42"/>
      <c r="R224" s="42"/>
      <c r="S224" s="49"/>
      <c r="V224" s="48" t="str">
        <f>IFERROR(VLOOKUP(#REF!,Listas!$B$33:$C$37,2,FALSE),"")</f>
        <v/>
      </c>
    </row>
    <row r="225" spans="1:22" ht="15">
      <c r="A225" s="50"/>
      <c r="B225" s="50"/>
      <c r="C225" s="42"/>
      <c r="D225" s="42"/>
      <c r="E225" s="42"/>
      <c r="F225" s="42"/>
      <c r="G225" s="42"/>
      <c r="H225" s="42"/>
      <c r="I225" s="42"/>
      <c r="J225" s="42"/>
      <c r="K225" s="42"/>
      <c r="L225" s="42"/>
      <c r="M225" s="42"/>
      <c r="N225" s="42"/>
      <c r="O225" s="42"/>
      <c r="P225" s="42"/>
      <c r="Q225" s="42"/>
      <c r="R225" s="42"/>
      <c r="S225" s="49"/>
      <c r="V225" s="48" t="str">
        <f>IFERROR(VLOOKUP(#REF!,Listas!$B$33:$C$37,2,FALSE),"")</f>
        <v/>
      </c>
    </row>
    <row r="226" spans="1:22" ht="15">
      <c r="A226" s="50"/>
      <c r="B226" s="50"/>
      <c r="C226" s="42"/>
      <c r="D226" s="42"/>
      <c r="E226" s="42"/>
      <c r="F226" s="42"/>
      <c r="G226" s="42"/>
      <c r="H226" s="42"/>
      <c r="I226" s="42"/>
      <c r="J226" s="42"/>
      <c r="K226" s="42"/>
      <c r="L226" s="42"/>
      <c r="M226" s="42"/>
      <c r="N226" s="42"/>
      <c r="O226" s="42"/>
      <c r="P226" s="42"/>
      <c r="Q226" s="42"/>
      <c r="R226" s="42"/>
      <c r="S226" s="49"/>
      <c r="V226" s="48" t="str">
        <f>IFERROR(VLOOKUP(#REF!,Listas!$B$33:$C$37,2,FALSE),"")</f>
        <v/>
      </c>
    </row>
    <row r="227" spans="1:22" ht="15">
      <c r="A227" s="50"/>
      <c r="B227" s="50"/>
      <c r="C227" s="42"/>
      <c r="D227" s="42"/>
      <c r="E227" s="42"/>
      <c r="F227" s="42"/>
      <c r="G227" s="42"/>
      <c r="H227" s="42"/>
      <c r="I227" s="42"/>
      <c r="J227" s="42"/>
      <c r="K227" s="42"/>
      <c r="L227" s="42"/>
      <c r="M227" s="42"/>
      <c r="N227" s="42"/>
      <c r="O227" s="42"/>
      <c r="P227" s="42"/>
      <c r="Q227" s="42"/>
      <c r="R227" s="42"/>
      <c r="S227" s="49"/>
      <c r="V227" s="48" t="str">
        <f>IFERROR(VLOOKUP(#REF!,Listas!$B$33:$C$37,2,FALSE),"")</f>
        <v/>
      </c>
    </row>
    <row r="228" spans="1:22" ht="15">
      <c r="A228" s="50"/>
      <c r="B228" s="50"/>
      <c r="C228" s="42"/>
      <c r="D228" s="42"/>
      <c r="E228" s="42"/>
      <c r="F228" s="42"/>
      <c r="G228" s="42"/>
      <c r="H228" s="42"/>
      <c r="I228" s="42"/>
      <c r="J228" s="42"/>
      <c r="K228" s="42"/>
      <c r="L228" s="42"/>
      <c r="M228" s="42"/>
      <c r="N228" s="42"/>
      <c r="O228" s="42"/>
      <c r="P228" s="42"/>
      <c r="Q228" s="42"/>
      <c r="R228" s="42"/>
      <c r="S228" s="49"/>
      <c r="V228" s="48" t="str">
        <f>IFERROR(VLOOKUP(#REF!,Listas!$B$33:$C$37,2,FALSE),"")</f>
        <v/>
      </c>
    </row>
    <row r="229" spans="1:22" ht="15">
      <c r="A229" s="50"/>
      <c r="B229" s="50"/>
      <c r="C229" s="42"/>
      <c r="D229" s="42"/>
      <c r="E229" s="42"/>
      <c r="F229" s="42"/>
      <c r="G229" s="42"/>
      <c r="H229" s="42"/>
      <c r="I229" s="42"/>
      <c r="J229" s="42"/>
      <c r="K229" s="42"/>
      <c r="L229" s="42"/>
      <c r="M229" s="42"/>
      <c r="N229" s="42"/>
      <c r="O229" s="42"/>
      <c r="P229" s="42"/>
      <c r="Q229" s="42"/>
      <c r="R229" s="42"/>
      <c r="S229" s="49"/>
      <c r="V229" s="48" t="str">
        <f>IFERROR(VLOOKUP(#REF!,Listas!$B$33:$C$37,2,FALSE),"")</f>
        <v/>
      </c>
    </row>
    <row r="230" spans="1:22" ht="15">
      <c r="A230" s="50"/>
      <c r="B230" s="50"/>
      <c r="C230" s="42"/>
      <c r="D230" s="42"/>
      <c r="E230" s="42"/>
      <c r="F230" s="42"/>
      <c r="G230" s="42"/>
      <c r="H230" s="42"/>
      <c r="I230" s="42"/>
      <c r="J230" s="42"/>
      <c r="K230" s="42"/>
      <c r="L230" s="42"/>
      <c r="M230" s="42"/>
      <c r="N230" s="42"/>
      <c r="O230" s="42"/>
      <c r="P230" s="42"/>
      <c r="Q230" s="42"/>
      <c r="R230" s="42"/>
      <c r="S230" s="49"/>
      <c r="V230" s="48" t="str">
        <f>IFERROR(VLOOKUP(#REF!,Listas!$B$33:$C$37,2,FALSE),"")</f>
        <v/>
      </c>
    </row>
    <row r="231" spans="1:22" ht="15">
      <c r="A231" s="50"/>
      <c r="B231" s="50"/>
      <c r="C231" s="42"/>
      <c r="D231" s="42"/>
      <c r="E231" s="42"/>
      <c r="F231" s="42"/>
      <c r="G231" s="42"/>
      <c r="H231" s="42"/>
      <c r="I231" s="42"/>
      <c r="J231" s="42"/>
      <c r="K231" s="42"/>
      <c r="L231" s="42"/>
      <c r="M231" s="42"/>
      <c r="N231" s="42"/>
      <c r="O231" s="42"/>
      <c r="P231" s="42"/>
      <c r="Q231" s="42"/>
      <c r="R231" s="42"/>
      <c r="S231" s="49"/>
      <c r="V231" s="48" t="str">
        <f>IFERROR(VLOOKUP(#REF!,Listas!$B$33:$C$37,2,FALSE),"")</f>
        <v/>
      </c>
    </row>
    <row r="232" spans="1:22" ht="15">
      <c r="A232" s="50"/>
      <c r="B232" s="50"/>
      <c r="C232" s="42"/>
      <c r="D232" s="42"/>
      <c r="E232" s="42"/>
      <c r="F232" s="42"/>
      <c r="G232" s="42"/>
      <c r="H232" s="42"/>
      <c r="I232" s="42"/>
      <c r="J232" s="42"/>
      <c r="K232" s="42"/>
      <c r="L232" s="42"/>
      <c r="M232" s="42"/>
      <c r="N232" s="42"/>
      <c r="O232" s="42"/>
      <c r="P232" s="42"/>
      <c r="Q232" s="42"/>
      <c r="R232" s="42"/>
      <c r="S232" s="49"/>
      <c r="V232" s="48" t="str">
        <f>IFERROR(VLOOKUP(#REF!,Listas!$B$33:$C$37,2,FALSE),"")</f>
        <v/>
      </c>
    </row>
    <row r="233" spans="1:22" ht="15">
      <c r="A233" s="50"/>
      <c r="B233" s="50"/>
      <c r="C233" s="42"/>
      <c r="D233" s="42"/>
      <c r="E233" s="42"/>
      <c r="F233" s="42"/>
      <c r="G233" s="42"/>
      <c r="H233" s="42"/>
      <c r="I233" s="42"/>
      <c r="J233" s="42"/>
      <c r="K233" s="42"/>
      <c r="L233" s="42"/>
      <c r="M233" s="42"/>
      <c r="N233" s="42"/>
      <c r="O233" s="42"/>
      <c r="P233" s="42"/>
      <c r="Q233" s="42"/>
      <c r="R233" s="42"/>
      <c r="S233" s="49"/>
      <c r="V233" s="48" t="str">
        <f>IFERROR(VLOOKUP(#REF!,Listas!$B$33:$C$37,2,FALSE),"")</f>
        <v/>
      </c>
    </row>
    <row r="234" spans="1:22" ht="15">
      <c r="A234" s="50"/>
      <c r="B234" s="50"/>
      <c r="C234" s="42"/>
      <c r="D234" s="42"/>
      <c r="E234" s="42"/>
      <c r="F234" s="42"/>
      <c r="G234" s="42"/>
      <c r="H234" s="42"/>
      <c r="I234" s="42"/>
      <c r="J234" s="42"/>
      <c r="K234" s="42"/>
      <c r="L234" s="42"/>
      <c r="M234" s="42"/>
      <c r="N234" s="42"/>
      <c r="O234" s="42"/>
      <c r="P234" s="42"/>
      <c r="Q234" s="42"/>
      <c r="R234" s="42"/>
      <c r="S234" s="49"/>
      <c r="V234" s="48" t="str">
        <f>IFERROR(VLOOKUP(#REF!,Listas!$B$33:$C$37,2,FALSE),"")</f>
        <v/>
      </c>
    </row>
    <row r="235" spans="1:22" ht="15">
      <c r="A235" s="50"/>
      <c r="B235" s="50"/>
      <c r="C235" s="42"/>
      <c r="D235" s="42"/>
      <c r="E235" s="42"/>
      <c r="F235" s="42"/>
      <c r="G235" s="42"/>
      <c r="H235" s="42"/>
      <c r="I235" s="42"/>
      <c r="J235" s="42"/>
      <c r="K235" s="42"/>
      <c r="L235" s="42"/>
      <c r="M235" s="42"/>
      <c r="N235" s="42"/>
      <c r="O235" s="42"/>
      <c r="P235" s="42"/>
      <c r="Q235" s="42"/>
      <c r="R235" s="42"/>
      <c r="S235" s="49"/>
      <c r="V235" s="48" t="str">
        <f>IFERROR(VLOOKUP(#REF!,Listas!$B$33:$C$37,2,FALSE),"")</f>
        <v/>
      </c>
    </row>
    <row r="236" spans="1:22" ht="15">
      <c r="A236" s="50"/>
      <c r="B236" s="50"/>
      <c r="C236" s="42"/>
      <c r="D236" s="42"/>
      <c r="E236" s="42"/>
      <c r="F236" s="42"/>
      <c r="G236" s="42"/>
      <c r="H236" s="42"/>
      <c r="I236" s="42"/>
      <c r="J236" s="42"/>
      <c r="K236" s="42"/>
      <c r="L236" s="42"/>
      <c r="M236" s="42"/>
      <c r="N236" s="42"/>
      <c r="O236" s="42"/>
      <c r="P236" s="42"/>
      <c r="Q236" s="42"/>
      <c r="R236" s="42"/>
      <c r="S236" s="49"/>
      <c r="V236" s="48" t="str">
        <f>IFERROR(VLOOKUP(#REF!,Listas!$B$33:$C$37,2,FALSE),"")</f>
        <v/>
      </c>
    </row>
    <row r="237" spans="1:22" ht="15">
      <c r="A237" s="50"/>
      <c r="B237" s="50"/>
      <c r="C237" s="42"/>
      <c r="D237" s="42"/>
      <c r="E237" s="42"/>
      <c r="F237" s="42"/>
      <c r="G237" s="42"/>
      <c r="H237" s="42"/>
      <c r="I237" s="42"/>
      <c r="J237" s="42"/>
      <c r="K237" s="42"/>
      <c r="L237" s="42"/>
      <c r="M237" s="42"/>
      <c r="N237" s="42"/>
      <c r="O237" s="42"/>
      <c r="P237" s="42"/>
      <c r="Q237" s="42"/>
      <c r="R237" s="42"/>
      <c r="S237" s="49"/>
      <c r="V237" s="48" t="str">
        <f>IFERROR(VLOOKUP(#REF!,Listas!$B$33:$C$37,2,FALSE),"")</f>
        <v/>
      </c>
    </row>
    <row r="238" spans="1:22" ht="15">
      <c r="A238" s="50"/>
      <c r="B238" s="50"/>
      <c r="C238" s="42"/>
      <c r="D238" s="42"/>
      <c r="E238" s="42"/>
      <c r="F238" s="42"/>
      <c r="G238" s="42"/>
      <c r="H238" s="42"/>
      <c r="I238" s="42"/>
      <c r="J238" s="42"/>
      <c r="K238" s="42"/>
      <c r="L238" s="42"/>
      <c r="M238" s="42"/>
      <c r="N238" s="42"/>
      <c r="O238" s="42"/>
      <c r="P238" s="42"/>
      <c r="Q238" s="42"/>
      <c r="R238" s="42"/>
      <c r="S238" s="49"/>
      <c r="V238" s="48" t="str">
        <f>IFERROR(VLOOKUP(#REF!,Listas!$B$33:$C$37,2,FALSE),"")</f>
        <v/>
      </c>
    </row>
    <row r="239" spans="1:22" ht="15">
      <c r="A239" s="50"/>
      <c r="B239" s="50"/>
      <c r="C239" s="42"/>
      <c r="D239" s="42"/>
      <c r="E239" s="42"/>
      <c r="F239" s="42"/>
      <c r="G239" s="42"/>
      <c r="H239" s="42"/>
      <c r="I239" s="42"/>
      <c r="J239" s="42"/>
      <c r="K239" s="42"/>
      <c r="L239" s="42"/>
      <c r="M239" s="42"/>
      <c r="N239" s="42"/>
      <c r="O239" s="42"/>
      <c r="P239" s="42"/>
      <c r="Q239" s="42"/>
      <c r="R239" s="42"/>
      <c r="S239" s="49"/>
      <c r="V239" s="48" t="str">
        <f>IFERROR(VLOOKUP(#REF!,Listas!$B$33:$C$37,2,FALSE),"")</f>
        <v/>
      </c>
    </row>
    <row r="240" spans="1:22" ht="15">
      <c r="A240" s="50"/>
      <c r="B240" s="50"/>
      <c r="C240" s="42"/>
      <c r="D240" s="42"/>
      <c r="E240" s="42"/>
      <c r="F240" s="42"/>
      <c r="G240" s="42"/>
      <c r="H240" s="42"/>
      <c r="I240" s="42"/>
      <c r="J240" s="42"/>
      <c r="K240" s="42"/>
      <c r="L240" s="42"/>
      <c r="M240" s="42"/>
      <c r="N240" s="42"/>
      <c r="O240" s="42"/>
      <c r="P240" s="42"/>
      <c r="Q240" s="42"/>
      <c r="R240" s="42"/>
      <c r="S240" s="49"/>
      <c r="V240" s="48" t="str">
        <f>IFERROR(VLOOKUP(#REF!,Listas!$B$33:$C$37,2,FALSE),"")</f>
        <v/>
      </c>
    </row>
    <row r="241" spans="1:22" ht="15">
      <c r="A241" s="50"/>
      <c r="B241" s="50"/>
      <c r="C241" s="42"/>
      <c r="D241" s="42"/>
      <c r="E241" s="42"/>
      <c r="F241" s="42"/>
      <c r="G241" s="42"/>
      <c r="H241" s="42"/>
      <c r="I241" s="42"/>
      <c r="J241" s="42"/>
      <c r="K241" s="42"/>
      <c r="L241" s="42"/>
      <c r="M241" s="42"/>
      <c r="N241" s="42"/>
      <c r="O241" s="42"/>
      <c r="P241" s="42"/>
      <c r="Q241" s="42"/>
      <c r="R241" s="42"/>
      <c r="S241" s="49"/>
      <c r="V241" s="48" t="str">
        <f>IFERROR(VLOOKUP(#REF!,Listas!$B$33:$C$37,2,FALSE),"")</f>
        <v/>
      </c>
    </row>
    <row r="242" spans="1:22" ht="15">
      <c r="A242" s="50"/>
      <c r="B242" s="50"/>
      <c r="C242" s="42"/>
      <c r="D242" s="42"/>
      <c r="E242" s="42"/>
      <c r="F242" s="42"/>
      <c r="G242" s="42"/>
      <c r="H242" s="42"/>
      <c r="I242" s="42"/>
      <c r="J242" s="42"/>
      <c r="K242" s="42"/>
      <c r="L242" s="42"/>
      <c r="M242" s="42"/>
      <c r="N242" s="42"/>
      <c r="O242" s="42"/>
      <c r="P242" s="42"/>
      <c r="Q242" s="42"/>
      <c r="R242" s="42"/>
      <c r="S242" s="49"/>
      <c r="V242" s="48" t="str">
        <f>IFERROR(VLOOKUP(#REF!,Listas!$B$33:$C$37,2,FALSE),"")</f>
        <v/>
      </c>
    </row>
    <row r="243" spans="1:22" ht="15">
      <c r="A243" s="50"/>
      <c r="B243" s="50"/>
      <c r="C243" s="42"/>
      <c r="D243" s="42"/>
      <c r="E243" s="42"/>
      <c r="F243" s="42"/>
      <c r="G243" s="42"/>
      <c r="H243" s="42"/>
      <c r="I243" s="42"/>
      <c r="J243" s="42"/>
      <c r="K243" s="42"/>
      <c r="L243" s="42"/>
      <c r="M243" s="42"/>
      <c r="N243" s="42"/>
      <c r="O243" s="42"/>
      <c r="P243" s="42"/>
      <c r="Q243" s="42"/>
      <c r="R243" s="42"/>
      <c r="S243" s="49"/>
      <c r="V243" s="48" t="str">
        <f>IFERROR(VLOOKUP(#REF!,Listas!$B$33:$C$37,2,FALSE),"")</f>
        <v/>
      </c>
    </row>
    <row r="244" spans="1:22" ht="15">
      <c r="A244" s="50"/>
      <c r="B244" s="50"/>
      <c r="C244" s="42"/>
      <c r="D244" s="42"/>
      <c r="E244" s="42"/>
      <c r="F244" s="42"/>
      <c r="G244" s="42"/>
      <c r="H244" s="42"/>
      <c r="I244" s="42"/>
      <c r="J244" s="42"/>
      <c r="K244" s="42"/>
      <c r="L244" s="42"/>
      <c r="M244" s="42"/>
      <c r="N244" s="42"/>
      <c r="O244" s="42"/>
      <c r="P244" s="42"/>
      <c r="Q244" s="42"/>
      <c r="R244" s="42"/>
      <c r="S244" s="49"/>
      <c r="V244" s="48" t="str">
        <f>IFERROR(VLOOKUP(#REF!,Listas!$B$33:$C$37,2,FALSE),"")</f>
        <v/>
      </c>
    </row>
    <row r="245" spans="1:22" ht="15">
      <c r="A245" s="50"/>
      <c r="B245" s="50"/>
      <c r="C245" s="42"/>
      <c r="D245" s="42"/>
      <c r="E245" s="42"/>
      <c r="F245" s="42"/>
      <c r="G245" s="42"/>
      <c r="H245" s="42"/>
      <c r="I245" s="42"/>
      <c r="J245" s="42"/>
      <c r="K245" s="42"/>
      <c r="L245" s="42"/>
      <c r="M245" s="42"/>
      <c r="N245" s="42"/>
      <c r="O245" s="42"/>
      <c r="P245" s="42"/>
      <c r="Q245" s="42"/>
      <c r="R245" s="42"/>
      <c r="S245" s="49"/>
      <c r="V245" s="48" t="str">
        <f>IFERROR(VLOOKUP(#REF!,Listas!$B$33:$C$37,2,FALSE),"")</f>
        <v/>
      </c>
    </row>
    <row r="246" spans="1:22" ht="15">
      <c r="A246" s="50"/>
      <c r="B246" s="50"/>
      <c r="C246" s="42"/>
      <c r="D246" s="42"/>
      <c r="E246" s="42"/>
      <c r="F246" s="42"/>
      <c r="G246" s="42"/>
      <c r="H246" s="42"/>
      <c r="I246" s="42"/>
      <c r="J246" s="42"/>
      <c r="K246" s="42"/>
      <c r="L246" s="42"/>
      <c r="M246" s="42"/>
      <c r="N246" s="42"/>
      <c r="O246" s="42"/>
      <c r="P246" s="42"/>
      <c r="Q246" s="42"/>
      <c r="R246" s="42"/>
      <c r="S246" s="49"/>
      <c r="V246" s="48" t="str">
        <f>IFERROR(VLOOKUP(#REF!,Listas!$B$33:$C$37,2,FALSE),"")</f>
        <v/>
      </c>
    </row>
    <row r="247" spans="1:22" ht="15">
      <c r="A247" s="50"/>
      <c r="B247" s="50"/>
      <c r="C247" s="42"/>
      <c r="D247" s="42"/>
      <c r="E247" s="42"/>
      <c r="F247" s="42"/>
      <c r="G247" s="42"/>
      <c r="H247" s="42"/>
      <c r="I247" s="42"/>
      <c r="J247" s="42"/>
      <c r="K247" s="42"/>
      <c r="L247" s="42"/>
      <c r="M247" s="42"/>
      <c r="N247" s="42"/>
      <c r="O247" s="42"/>
      <c r="P247" s="42"/>
      <c r="Q247" s="42"/>
      <c r="R247" s="42"/>
      <c r="S247" s="49"/>
      <c r="V247" s="48" t="str">
        <f>IFERROR(VLOOKUP(#REF!,Listas!$B$33:$C$37,2,FALSE),"")</f>
        <v/>
      </c>
    </row>
    <row r="248" spans="1:22" ht="15">
      <c r="A248" s="50"/>
      <c r="B248" s="50"/>
      <c r="C248" s="42"/>
      <c r="D248" s="42"/>
      <c r="E248" s="42"/>
      <c r="F248" s="42"/>
      <c r="G248" s="42"/>
      <c r="H248" s="42"/>
      <c r="I248" s="42"/>
      <c r="J248" s="42"/>
      <c r="K248" s="42"/>
      <c r="L248" s="42"/>
      <c r="M248" s="42"/>
      <c r="N248" s="42"/>
      <c r="O248" s="42"/>
      <c r="P248" s="42"/>
      <c r="Q248" s="42"/>
      <c r="R248" s="42"/>
      <c r="S248" s="49"/>
      <c r="V248" s="48" t="str">
        <f>IFERROR(VLOOKUP(#REF!,Listas!$B$33:$C$37,2,FALSE),"")</f>
        <v/>
      </c>
    </row>
    <row r="249" spans="1:22" ht="15">
      <c r="A249" s="50"/>
      <c r="B249" s="50"/>
      <c r="C249" s="42"/>
      <c r="D249" s="42"/>
      <c r="E249" s="42"/>
      <c r="F249" s="42"/>
      <c r="G249" s="42"/>
      <c r="H249" s="42"/>
      <c r="I249" s="42"/>
      <c r="J249" s="42"/>
      <c r="K249" s="42"/>
      <c r="L249" s="42"/>
      <c r="M249" s="42"/>
      <c r="N249" s="42"/>
      <c r="O249" s="42"/>
      <c r="P249" s="42"/>
      <c r="Q249" s="42"/>
      <c r="R249" s="42"/>
      <c r="S249" s="49"/>
      <c r="V249" s="48" t="str">
        <f>IFERROR(VLOOKUP(#REF!,Listas!$B$33:$C$37,2,FALSE),"")</f>
        <v/>
      </c>
    </row>
    <row r="250" spans="1:22" ht="15">
      <c r="A250" s="50"/>
      <c r="B250" s="50"/>
      <c r="C250" s="42"/>
      <c r="D250" s="42"/>
      <c r="E250" s="42"/>
      <c r="F250" s="42"/>
      <c r="G250" s="42"/>
      <c r="H250" s="42"/>
      <c r="I250" s="42"/>
      <c r="J250" s="42"/>
      <c r="K250" s="42"/>
      <c r="L250" s="42"/>
      <c r="M250" s="42"/>
      <c r="N250" s="42"/>
      <c r="O250" s="42"/>
      <c r="P250" s="42"/>
      <c r="Q250" s="42"/>
      <c r="R250" s="42"/>
      <c r="S250" s="49"/>
      <c r="V250" s="48" t="str">
        <f>IFERROR(VLOOKUP(#REF!,Listas!$B$33:$C$37,2,FALSE),"")</f>
        <v/>
      </c>
    </row>
    <row r="251" spans="1:22" ht="15">
      <c r="A251" s="50"/>
      <c r="B251" s="50"/>
      <c r="C251" s="42"/>
      <c r="D251" s="42"/>
      <c r="E251" s="42"/>
      <c r="F251" s="42"/>
      <c r="G251" s="42"/>
      <c r="H251" s="42"/>
      <c r="I251" s="42"/>
      <c r="J251" s="42"/>
      <c r="K251" s="42"/>
      <c r="L251" s="42"/>
      <c r="M251" s="42"/>
      <c r="N251" s="42"/>
      <c r="O251" s="42"/>
      <c r="P251" s="42"/>
      <c r="Q251" s="42"/>
      <c r="R251" s="42"/>
      <c r="S251" s="49"/>
      <c r="V251" s="48" t="str">
        <f>IFERROR(VLOOKUP(#REF!,Listas!$B$33:$C$37,2,FALSE),"")</f>
        <v/>
      </c>
    </row>
    <row r="252" spans="1:22" ht="15">
      <c r="A252" s="50"/>
      <c r="B252" s="50"/>
      <c r="C252" s="42"/>
      <c r="D252" s="42"/>
      <c r="E252" s="42"/>
      <c r="F252" s="42"/>
      <c r="G252" s="42"/>
      <c r="H252" s="42"/>
      <c r="I252" s="42"/>
      <c r="J252" s="42"/>
      <c r="K252" s="42"/>
      <c r="L252" s="42"/>
      <c r="M252" s="42"/>
      <c r="N252" s="42"/>
      <c r="O252" s="42"/>
      <c r="P252" s="42"/>
      <c r="Q252" s="42"/>
      <c r="R252" s="42"/>
      <c r="S252" s="49"/>
      <c r="V252" s="48" t="str">
        <f>IFERROR(VLOOKUP(#REF!,Listas!$B$33:$C$37,2,FALSE),"")</f>
        <v/>
      </c>
    </row>
    <row r="253" spans="1:22" ht="15">
      <c r="A253" s="50"/>
      <c r="B253" s="50"/>
      <c r="C253" s="42"/>
      <c r="D253" s="42"/>
      <c r="E253" s="42"/>
      <c r="F253" s="42"/>
      <c r="G253" s="42"/>
      <c r="H253" s="42"/>
      <c r="I253" s="42"/>
      <c r="J253" s="42"/>
      <c r="K253" s="42"/>
      <c r="L253" s="42"/>
      <c r="M253" s="42"/>
      <c r="N253" s="42"/>
      <c r="O253" s="42"/>
      <c r="P253" s="42"/>
      <c r="Q253" s="42"/>
      <c r="R253" s="42"/>
      <c r="S253" s="49"/>
      <c r="V253" s="48" t="str">
        <f>IFERROR(VLOOKUP(#REF!,Listas!$B$33:$C$37,2,FALSE),"")</f>
        <v/>
      </c>
    </row>
    <row r="254" spans="1:22" ht="15">
      <c r="A254" s="50"/>
      <c r="B254" s="50"/>
      <c r="C254" s="42"/>
      <c r="D254" s="42"/>
      <c r="E254" s="42"/>
      <c r="F254" s="42"/>
      <c r="G254" s="42"/>
      <c r="H254" s="42"/>
      <c r="I254" s="42"/>
      <c r="J254" s="42"/>
      <c r="K254" s="42"/>
      <c r="L254" s="42"/>
      <c r="M254" s="42"/>
      <c r="N254" s="42"/>
      <c r="O254" s="42"/>
      <c r="P254" s="42"/>
      <c r="Q254" s="42"/>
      <c r="R254" s="42"/>
      <c r="S254" s="49"/>
      <c r="V254" s="48" t="str">
        <f>IFERROR(VLOOKUP(#REF!,Listas!$B$33:$C$37,2,FALSE),"")</f>
        <v/>
      </c>
    </row>
    <row r="255" spans="1:22" ht="15">
      <c r="A255" s="50"/>
      <c r="B255" s="50"/>
      <c r="C255" s="42"/>
      <c r="D255" s="42"/>
      <c r="E255" s="42"/>
      <c r="F255" s="42"/>
      <c r="G255" s="42"/>
      <c r="H255" s="42"/>
      <c r="I255" s="42"/>
      <c r="J255" s="42"/>
      <c r="K255" s="42"/>
      <c r="L255" s="42"/>
      <c r="M255" s="42"/>
      <c r="N255" s="42"/>
      <c r="O255" s="42"/>
      <c r="P255" s="42"/>
      <c r="Q255" s="42"/>
      <c r="R255" s="42"/>
      <c r="S255" s="49"/>
      <c r="V255" s="48" t="str">
        <f>IFERROR(VLOOKUP(#REF!,Listas!$B$33:$C$37,2,FALSE),"")</f>
        <v/>
      </c>
    </row>
    <row r="256" spans="1:22" ht="15">
      <c r="A256" s="50"/>
      <c r="B256" s="50"/>
      <c r="C256" s="42"/>
      <c r="D256" s="42"/>
      <c r="E256" s="42"/>
      <c r="F256" s="42"/>
      <c r="G256" s="42"/>
      <c r="H256" s="42"/>
      <c r="I256" s="42"/>
      <c r="J256" s="42"/>
      <c r="K256" s="42"/>
      <c r="L256" s="42"/>
      <c r="M256" s="42"/>
      <c r="N256" s="42"/>
      <c r="O256" s="42"/>
      <c r="P256" s="42"/>
      <c r="Q256" s="42"/>
      <c r="R256" s="42"/>
      <c r="S256" s="49"/>
      <c r="V256" s="48" t="str">
        <f>IFERROR(VLOOKUP(#REF!,Listas!$B$33:$C$37,2,FALSE),"")</f>
        <v/>
      </c>
    </row>
    <row r="257" spans="1:22" ht="15">
      <c r="A257" s="50"/>
      <c r="B257" s="50"/>
      <c r="C257" s="42"/>
      <c r="D257" s="42"/>
      <c r="E257" s="42"/>
      <c r="F257" s="42"/>
      <c r="G257" s="42"/>
      <c r="H257" s="42"/>
      <c r="I257" s="42"/>
      <c r="J257" s="42"/>
      <c r="K257" s="42"/>
      <c r="L257" s="42"/>
      <c r="M257" s="42"/>
      <c r="N257" s="42"/>
      <c r="O257" s="42"/>
      <c r="P257" s="42"/>
      <c r="Q257" s="42"/>
      <c r="R257" s="42"/>
      <c r="S257" s="49"/>
      <c r="V257" s="48" t="str">
        <f>IFERROR(VLOOKUP(#REF!,Listas!$B$33:$C$37,2,FALSE),"")</f>
        <v/>
      </c>
    </row>
    <row r="258" spans="1:22" ht="15">
      <c r="A258" s="50"/>
      <c r="B258" s="50"/>
      <c r="C258" s="42"/>
      <c r="D258" s="42"/>
      <c r="E258" s="42"/>
      <c r="F258" s="42"/>
      <c r="G258" s="42"/>
      <c r="H258" s="42"/>
      <c r="I258" s="42"/>
      <c r="J258" s="42"/>
      <c r="K258" s="42"/>
      <c r="L258" s="42"/>
      <c r="M258" s="42"/>
      <c r="N258" s="42"/>
      <c r="O258" s="42"/>
      <c r="P258" s="42"/>
      <c r="Q258" s="42"/>
      <c r="R258" s="42"/>
      <c r="S258" s="49"/>
      <c r="V258" s="48" t="str">
        <f>IFERROR(VLOOKUP(#REF!,Listas!$B$33:$C$37,2,FALSE),"")</f>
        <v/>
      </c>
    </row>
    <row r="259" spans="1:22" ht="15">
      <c r="A259" s="50"/>
      <c r="B259" s="50"/>
      <c r="C259" s="42"/>
      <c r="D259" s="42"/>
      <c r="E259" s="42"/>
      <c r="F259" s="42"/>
      <c r="G259" s="42"/>
      <c r="H259" s="42"/>
      <c r="I259" s="42"/>
      <c r="J259" s="42"/>
      <c r="K259" s="42"/>
      <c r="L259" s="42"/>
      <c r="M259" s="42"/>
      <c r="N259" s="42"/>
      <c r="O259" s="42"/>
      <c r="P259" s="42"/>
      <c r="Q259" s="42"/>
      <c r="R259" s="42"/>
      <c r="S259" s="49"/>
      <c r="V259" s="48" t="str">
        <f>IFERROR(VLOOKUP(#REF!,Listas!$B$33:$C$37,2,FALSE),"")</f>
        <v/>
      </c>
    </row>
    <row r="260" spans="1:22" ht="15">
      <c r="A260" s="50"/>
      <c r="B260" s="50"/>
      <c r="C260" s="42"/>
      <c r="D260" s="42"/>
      <c r="E260" s="42"/>
      <c r="F260" s="42"/>
      <c r="G260" s="42"/>
      <c r="H260" s="42"/>
      <c r="I260" s="42"/>
      <c r="J260" s="42"/>
      <c r="K260" s="42"/>
      <c r="L260" s="42"/>
      <c r="M260" s="42"/>
      <c r="N260" s="42"/>
      <c r="O260" s="42"/>
      <c r="P260" s="42"/>
      <c r="Q260" s="42"/>
      <c r="R260" s="42"/>
      <c r="S260" s="49"/>
      <c r="V260" s="48" t="str">
        <f>IFERROR(VLOOKUP(#REF!,Listas!$B$33:$C$37,2,FALSE),"")</f>
        <v/>
      </c>
    </row>
    <row r="261" spans="1:22" ht="15">
      <c r="A261" s="50"/>
      <c r="B261" s="50"/>
      <c r="C261" s="42"/>
      <c r="D261" s="42"/>
      <c r="E261" s="42"/>
      <c r="F261" s="42"/>
      <c r="G261" s="42"/>
      <c r="H261" s="42"/>
      <c r="I261" s="42"/>
      <c r="J261" s="42"/>
      <c r="K261" s="42"/>
      <c r="L261" s="42"/>
      <c r="M261" s="42"/>
      <c r="N261" s="42"/>
      <c r="O261" s="42"/>
      <c r="P261" s="42"/>
      <c r="Q261" s="42"/>
      <c r="R261" s="42"/>
      <c r="S261" s="49"/>
      <c r="V261" s="48" t="str">
        <f>IFERROR(VLOOKUP(#REF!,Listas!$B$33:$C$37,2,FALSE),"")</f>
        <v/>
      </c>
    </row>
    <row r="262" spans="1:22" ht="15">
      <c r="A262" s="50"/>
      <c r="B262" s="50"/>
      <c r="C262" s="42"/>
      <c r="D262" s="42"/>
      <c r="E262" s="42"/>
      <c r="F262" s="42"/>
      <c r="G262" s="42"/>
      <c r="H262" s="42"/>
      <c r="I262" s="42"/>
      <c r="J262" s="42"/>
      <c r="K262" s="42"/>
      <c r="L262" s="42"/>
      <c r="M262" s="42"/>
      <c r="N262" s="42"/>
      <c r="O262" s="42"/>
      <c r="P262" s="42"/>
      <c r="Q262" s="42"/>
      <c r="R262" s="42"/>
      <c r="S262" s="49"/>
      <c r="V262" s="48" t="str">
        <f>IFERROR(VLOOKUP(#REF!,Listas!$B$33:$C$37,2,FALSE),"")</f>
        <v/>
      </c>
    </row>
    <row r="263" spans="1:22" ht="15">
      <c r="A263" s="50"/>
      <c r="B263" s="50"/>
      <c r="C263" s="42"/>
      <c r="D263" s="42"/>
      <c r="E263" s="42"/>
      <c r="F263" s="42"/>
      <c r="G263" s="42"/>
      <c r="H263" s="42"/>
      <c r="I263" s="42"/>
      <c r="J263" s="42"/>
      <c r="K263" s="42"/>
      <c r="L263" s="42"/>
      <c r="M263" s="42"/>
      <c r="N263" s="42"/>
      <c r="O263" s="42"/>
      <c r="P263" s="42"/>
      <c r="Q263" s="42"/>
      <c r="R263" s="42"/>
      <c r="S263" s="49"/>
      <c r="V263" s="48" t="str">
        <f>IFERROR(VLOOKUP(#REF!,Listas!$B$33:$C$37,2,FALSE),"")</f>
        <v/>
      </c>
    </row>
    <row r="264" spans="1:22" ht="15">
      <c r="A264" s="50"/>
      <c r="B264" s="50"/>
      <c r="C264" s="42"/>
      <c r="D264" s="42"/>
      <c r="E264" s="42"/>
      <c r="F264" s="42"/>
      <c r="G264" s="42"/>
      <c r="H264" s="42"/>
      <c r="I264" s="42"/>
      <c r="J264" s="42"/>
      <c r="K264" s="42"/>
      <c r="L264" s="42"/>
      <c r="M264" s="42"/>
      <c r="N264" s="42"/>
      <c r="O264" s="42"/>
      <c r="P264" s="42"/>
      <c r="Q264" s="42"/>
      <c r="R264" s="42"/>
      <c r="S264" s="49"/>
      <c r="V264" s="48" t="str">
        <f>IFERROR(VLOOKUP(#REF!,Listas!$B$33:$C$37,2,FALSE),"")</f>
        <v/>
      </c>
    </row>
    <row r="265" spans="1:22" ht="15">
      <c r="A265" s="50"/>
      <c r="B265" s="50"/>
      <c r="C265" s="42"/>
      <c r="D265" s="42"/>
      <c r="E265" s="42"/>
      <c r="F265" s="42"/>
      <c r="G265" s="42"/>
      <c r="H265" s="42"/>
      <c r="I265" s="42"/>
      <c r="J265" s="42"/>
      <c r="K265" s="42"/>
      <c r="L265" s="42"/>
      <c r="M265" s="42"/>
      <c r="N265" s="42"/>
      <c r="O265" s="42"/>
      <c r="P265" s="42"/>
      <c r="Q265" s="42"/>
      <c r="R265" s="42"/>
      <c r="S265" s="49"/>
      <c r="V265" s="48" t="str">
        <f>IFERROR(VLOOKUP(#REF!,Listas!$B$33:$C$37,2,FALSE),"")</f>
        <v/>
      </c>
    </row>
    <row r="266" spans="1:22" ht="15">
      <c r="A266" s="50"/>
      <c r="B266" s="50"/>
      <c r="C266" s="42"/>
      <c r="D266" s="42"/>
      <c r="E266" s="42"/>
      <c r="F266" s="42"/>
      <c r="G266" s="42"/>
      <c r="H266" s="42"/>
      <c r="I266" s="42"/>
      <c r="J266" s="42"/>
      <c r="K266" s="42"/>
      <c r="L266" s="42"/>
      <c r="M266" s="42"/>
      <c r="N266" s="42"/>
      <c r="O266" s="42"/>
      <c r="P266" s="42"/>
      <c r="Q266" s="42"/>
      <c r="R266" s="42"/>
      <c r="S266" s="49"/>
      <c r="V266" s="48" t="str">
        <f>IFERROR(VLOOKUP(#REF!,Listas!$B$33:$C$37,2,FALSE),"")</f>
        <v/>
      </c>
    </row>
    <row r="267" spans="1:22" ht="15">
      <c r="A267" s="50"/>
      <c r="B267" s="50"/>
      <c r="C267" s="42"/>
      <c r="D267" s="42"/>
      <c r="E267" s="42"/>
      <c r="F267" s="42"/>
      <c r="G267" s="42"/>
      <c r="H267" s="42"/>
      <c r="I267" s="42"/>
      <c r="J267" s="42"/>
      <c r="K267" s="42"/>
      <c r="L267" s="42"/>
      <c r="M267" s="42"/>
      <c r="N267" s="42"/>
      <c r="O267" s="42"/>
      <c r="P267" s="42"/>
      <c r="Q267" s="42"/>
      <c r="R267" s="42"/>
      <c r="S267" s="49"/>
      <c r="V267" s="48" t="str">
        <f>IFERROR(VLOOKUP(#REF!,Listas!$B$33:$C$37,2,FALSE),"")</f>
        <v/>
      </c>
    </row>
    <row r="268" spans="1:22" ht="15">
      <c r="A268" s="50"/>
      <c r="B268" s="50"/>
      <c r="C268" s="42"/>
      <c r="D268" s="42"/>
      <c r="E268" s="42"/>
      <c r="F268" s="42"/>
      <c r="G268" s="42"/>
      <c r="H268" s="42"/>
      <c r="I268" s="42"/>
      <c r="J268" s="42"/>
      <c r="K268" s="42"/>
      <c r="L268" s="42"/>
      <c r="M268" s="42"/>
      <c r="N268" s="42"/>
      <c r="O268" s="42"/>
      <c r="P268" s="42"/>
      <c r="Q268" s="42"/>
      <c r="R268" s="42"/>
      <c r="S268" s="49"/>
      <c r="V268" s="48" t="str">
        <f>IFERROR(VLOOKUP(#REF!,Listas!$B$33:$C$37,2,FALSE),"")</f>
        <v/>
      </c>
    </row>
    <row r="269" spans="1:22" ht="15">
      <c r="A269" s="50"/>
      <c r="B269" s="50"/>
      <c r="C269" s="42"/>
      <c r="D269" s="42"/>
      <c r="E269" s="42"/>
      <c r="F269" s="42"/>
      <c r="G269" s="42"/>
      <c r="H269" s="42"/>
      <c r="I269" s="42"/>
      <c r="J269" s="42"/>
      <c r="K269" s="42"/>
      <c r="L269" s="42"/>
      <c r="M269" s="42"/>
      <c r="N269" s="42"/>
      <c r="O269" s="42"/>
      <c r="P269" s="42"/>
      <c r="Q269" s="42"/>
      <c r="R269" s="42"/>
      <c r="S269" s="49"/>
      <c r="V269" s="48" t="str">
        <f>IFERROR(VLOOKUP(#REF!,Listas!$B$33:$C$37,2,FALSE),"")</f>
        <v/>
      </c>
    </row>
    <row r="270" spans="1:22" ht="15">
      <c r="A270" s="50"/>
      <c r="B270" s="50"/>
      <c r="C270" s="42"/>
      <c r="D270" s="42"/>
      <c r="E270" s="42"/>
      <c r="F270" s="42"/>
      <c r="G270" s="42"/>
      <c r="H270" s="42"/>
      <c r="I270" s="42"/>
      <c r="J270" s="42"/>
      <c r="K270" s="42"/>
      <c r="L270" s="42"/>
      <c r="M270" s="42"/>
      <c r="N270" s="42"/>
      <c r="O270" s="42"/>
      <c r="P270" s="42"/>
      <c r="Q270" s="42"/>
      <c r="R270" s="42"/>
      <c r="S270" s="49"/>
      <c r="V270" s="48" t="str">
        <f>IFERROR(VLOOKUP(#REF!,Listas!$B$33:$C$37,2,FALSE),"")</f>
        <v/>
      </c>
    </row>
    <row r="271" spans="1:22" ht="15">
      <c r="A271" s="50"/>
      <c r="B271" s="50"/>
      <c r="C271" s="42"/>
      <c r="D271" s="42"/>
      <c r="E271" s="42"/>
      <c r="F271" s="42"/>
      <c r="G271" s="42"/>
      <c r="H271" s="42"/>
      <c r="I271" s="42"/>
      <c r="J271" s="42"/>
      <c r="K271" s="42"/>
      <c r="L271" s="42"/>
      <c r="M271" s="42"/>
      <c r="N271" s="42"/>
      <c r="O271" s="42"/>
      <c r="P271" s="42"/>
      <c r="Q271" s="42"/>
      <c r="R271" s="42"/>
      <c r="S271" s="49"/>
      <c r="V271" s="48" t="str">
        <f>IFERROR(VLOOKUP(#REF!,Listas!$B$33:$C$37,2,FALSE),"")</f>
        <v/>
      </c>
    </row>
    <row r="272" spans="1:22" ht="15">
      <c r="A272" s="50"/>
      <c r="B272" s="50"/>
      <c r="C272" s="42"/>
      <c r="D272" s="42"/>
      <c r="E272" s="42"/>
      <c r="F272" s="42"/>
      <c r="G272" s="42"/>
      <c r="H272" s="42"/>
      <c r="I272" s="42"/>
      <c r="J272" s="42"/>
      <c r="K272" s="42"/>
      <c r="L272" s="42"/>
      <c r="M272" s="42"/>
      <c r="N272" s="42"/>
      <c r="O272" s="42"/>
      <c r="P272" s="42"/>
      <c r="Q272" s="42"/>
      <c r="R272" s="42"/>
      <c r="S272" s="49"/>
      <c r="V272" s="48" t="str">
        <f>IFERROR(VLOOKUP(#REF!,Listas!$B$33:$C$37,2,FALSE),"")</f>
        <v/>
      </c>
    </row>
    <row r="273" spans="1:22" ht="15">
      <c r="A273" s="50"/>
      <c r="B273" s="50"/>
      <c r="C273" s="42"/>
      <c r="D273" s="42"/>
      <c r="E273" s="42"/>
      <c r="F273" s="42"/>
      <c r="G273" s="42"/>
      <c r="H273" s="42"/>
      <c r="I273" s="42"/>
      <c r="J273" s="42"/>
      <c r="K273" s="42"/>
      <c r="L273" s="42"/>
      <c r="M273" s="42"/>
      <c r="N273" s="42"/>
      <c r="O273" s="42"/>
      <c r="P273" s="42"/>
      <c r="Q273" s="42"/>
      <c r="R273" s="42"/>
      <c r="S273" s="49"/>
      <c r="V273" s="48" t="str">
        <f>IFERROR(VLOOKUP(#REF!,Listas!$B$33:$C$37,2,FALSE),"")</f>
        <v/>
      </c>
    </row>
    <row r="274" spans="1:22" ht="15">
      <c r="A274" s="50"/>
      <c r="B274" s="50"/>
      <c r="C274" s="42"/>
      <c r="D274" s="42"/>
      <c r="E274" s="42"/>
      <c r="F274" s="42"/>
      <c r="G274" s="42"/>
      <c r="H274" s="42"/>
      <c r="I274" s="42"/>
      <c r="J274" s="42"/>
      <c r="K274" s="42"/>
      <c r="L274" s="42"/>
      <c r="M274" s="42"/>
      <c r="N274" s="42"/>
      <c r="O274" s="42"/>
      <c r="P274" s="42"/>
      <c r="Q274" s="42"/>
      <c r="R274" s="42"/>
      <c r="S274" s="49"/>
      <c r="V274" s="48" t="str">
        <f>IFERROR(VLOOKUP(#REF!,Listas!$B$33:$C$37,2,FALSE),"")</f>
        <v/>
      </c>
    </row>
    <row r="275" spans="1:22" ht="15">
      <c r="A275" s="50"/>
      <c r="B275" s="50"/>
      <c r="C275" s="42"/>
      <c r="D275" s="42"/>
      <c r="E275" s="42"/>
      <c r="F275" s="42"/>
      <c r="G275" s="42"/>
      <c r="H275" s="42"/>
      <c r="I275" s="42"/>
      <c r="J275" s="42"/>
      <c r="K275" s="42"/>
      <c r="L275" s="42"/>
      <c r="M275" s="42"/>
      <c r="N275" s="42"/>
      <c r="O275" s="42"/>
      <c r="P275" s="42"/>
      <c r="Q275" s="42"/>
      <c r="R275" s="42"/>
      <c r="S275" s="49"/>
      <c r="V275" s="48" t="str">
        <f>IFERROR(VLOOKUP(#REF!,Listas!$B$33:$C$37,2,FALSE),"")</f>
        <v/>
      </c>
    </row>
    <row r="276" spans="1:22" ht="15">
      <c r="A276" s="50"/>
      <c r="B276" s="50"/>
      <c r="C276" s="42"/>
      <c r="D276" s="42"/>
      <c r="E276" s="42"/>
      <c r="F276" s="42"/>
      <c r="G276" s="42"/>
      <c r="H276" s="42"/>
      <c r="I276" s="42"/>
      <c r="J276" s="42"/>
      <c r="K276" s="42"/>
      <c r="L276" s="42"/>
      <c r="M276" s="42"/>
      <c r="N276" s="42"/>
      <c r="O276" s="42"/>
      <c r="P276" s="42"/>
      <c r="Q276" s="42"/>
      <c r="R276" s="42"/>
      <c r="S276" s="49"/>
      <c r="V276" s="48" t="str">
        <f>IFERROR(VLOOKUP(#REF!,Listas!$B$33:$C$37,2,FALSE),"")</f>
        <v/>
      </c>
    </row>
    <row r="277" spans="1:22" ht="15">
      <c r="A277" s="50"/>
      <c r="B277" s="50"/>
      <c r="C277" s="42"/>
      <c r="D277" s="42"/>
      <c r="E277" s="42"/>
      <c r="F277" s="42"/>
      <c r="G277" s="42"/>
      <c r="H277" s="42"/>
      <c r="I277" s="42"/>
      <c r="J277" s="42"/>
      <c r="K277" s="42"/>
      <c r="L277" s="42"/>
      <c r="M277" s="42"/>
      <c r="N277" s="42"/>
      <c r="O277" s="42"/>
      <c r="P277" s="42"/>
      <c r="Q277" s="42"/>
      <c r="R277" s="42"/>
      <c r="S277" s="49"/>
      <c r="V277" s="48" t="str">
        <f>IFERROR(VLOOKUP(#REF!,Listas!$B$33:$C$37,2,FALSE),"")</f>
        <v/>
      </c>
    </row>
    <row r="278" spans="1:22" ht="15">
      <c r="A278" s="50"/>
      <c r="B278" s="50"/>
      <c r="C278" s="42"/>
      <c r="D278" s="42"/>
      <c r="E278" s="42"/>
      <c r="F278" s="42"/>
      <c r="G278" s="42"/>
      <c r="H278" s="42"/>
      <c r="I278" s="42"/>
      <c r="J278" s="42"/>
      <c r="K278" s="42"/>
      <c r="L278" s="42"/>
      <c r="M278" s="42"/>
      <c r="N278" s="42"/>
      <c r="O278" s="42"/>
      <c r="P278" s="42"/>
      <c r="Q278" s="42"/>
      <c r="R278" s="42"/>
      <c r="S278" s="49"/>
      <c r="V278" s="48" t="str">
        <f>IFERROR(VLOOKUP(#REF!,Listas!$B$33:$C$37,2,FALSE),"")</f>
        <v/>
      </c>
    </row>
    <row r="279" spans="1:22" ht="15">
      <c r="A279" s="50"/>
      <c r="B279" s="50"/>
      <c r="C279" s="42"/>
      <c r="D279" s="42"/>
      <c r="E279" s="42"/>
      <c r="F279" s="42"/>
      <c r="G279" s="42"/>
      <c r="H279" s="42"/>
      <c r="I279" s="42"/>
      <c r="J279" s="42"/>
      <c r="K279" s="42"/>
      <c r="L279" s="42"/>
      <c r="M279" s="42"/>
      <c r="N279" s="42"/>
      <c r="O279" s="42"/>
      <c r="P279" s="42"/>
      <c r="Q279" s="42"/>
      <c r="R279" s="42"/>
      <c r="S279" s="49"/>
      <c r="V279" s="48" t="str">
        <f>IFERROR(VLOOKUP(#REF!,Listas!$B$33:$C$37,2,FALSE),"")</f>
        <v/>
      </c>
    </row>
    <row r="280" spans="1:22" ht="15">
      <c r="A280" s="50"/>
      <c r="B280" s="50"/>
      <c r="C280" s="42"/>
      <c r="D280" s="42"/>
      <c r="E280" s="42"/>
      <c r="F280" s="42"/>
      <c r="G280" s="42"/>
      <c r="H280" s="42"/>
      <c r="I280" s="42"/>
      <c r="J280" s="42"/>
      <c r="K280" s="42"/>
      <c r="L280" s="42"/>
      <c r="M280" s="42"/>
      <c r="N280" s="42"/>
      <c r="O280" s="42"/>
      <c r="P280" s="42"/>
      <c r="Q280" s="42"/>
      <c r="R280" s="42"/>
      <c r="S280" s="49"/>
      <c r="V280" s="48" t="str">
        <f>IFERROR(VLOOKUP(#REF!,Listas!$B$33:$C$37,2,FALSE),"")</f>
        <v/>
      </c>
    </row>
    <row r="281" spans="1:22" ht="15">
      <c r="A281" s="50"/>
      <c r="B281" s="50"/>
      <c r="C281" s="42"/>
      <c r="D281" s="42"/>
      <c r="E281" s="42"/>
      <c r="F281" s="42"/>
      <c r="G281" s="42"/>
      <c r="H281" s="42"/>
      <c r="I281" s="42"/>
      <c r="J281" s="42"/>
      <c r="K281" s="42"/>
      <c r="L281" s="42"/>
      <c r="M281" s="42"/>
      <c r="N281" s="42"/>
      <c r="O281" s="42"/>
      <c r="P281" s="42"/>
      <c r="Q281" s="42"/>
      <c r="R281" s="42"/>
      <c r="S281" s="49"/>
      <c r="V281" s="48" t="str">
        <f>IFERROR(VLOOKUP(#REF!,Listas!$B$33:$C$37,2,FALSE),"")</f>
        <v/>
      </c>
    </row>
    <row r="282" spans="1:22" ht="15">
      <c r="A282" s="50"/>
      <c r="B282" s="50"/>
      <c r="C282" s="42"/>
      <c r="D282" s="42"/>
      <c r="E282" s="42"/>
      <c r="F282" s="42"/>
      <c r="G282" s="42"/>
      <c r="H282" s="42"/>
      <c r="I282" s="42"/>
      <c r="J282" s="42"/>
      <c r="K282" s="42"/>
      <c r="L282" s="42"/>
      <c r="M282" s="42"/>
      <c r="N282" s="42"/>
      <c r="O282" s="42"/>
      <c r="P282" s="42"/>
      <c r="Q282" s="42"/>
      <c r="R282" s="42"/>
      <c r="S282" s="49"/>
      <c r="V282" s="48" t="str">
        <f>IFERROR(VLOOKUP(#REF!,Listas!$B$33:$C$37,2,FALSE),"")</f>
        <v/>
      </c>
    </row>
    <row r="283" spans="1:22" ht="15">
      <c r="A283" s="50"/>
      <c r="B283" s="50"/>
      <c r="C283" s="42"/>
      <c r="D283" s="42"/>
      <c r="E283" s="42"/>
      <c r="F283" s="42"/>
      <c r="G283" s="42"/>
      <c r="H283" s="42"/>
      <c r="I283" s="42"/>
      <c r="J283" s="42"/>
      <c r="K283" s="42"/>
      <c r="L283" s="42"/>
      <c r="M283" s="42"/>
      <c r="N283" s="42"/>
      <c r="O283" s="42"/>
      <c r="P283" s="42"/>
      <c r="Q283" s="42"/>
      <c r="R283" s="42"/>
      <c r="S283" s="49"/>
      <c r="V283" s="48" t="str">
        <f>IFERROR(VLOOKUP(#REF!,Listas!$B$33:$C$37,2,FALSE),"")</f>
        <v/>
      </c>
    </row>
    <row r="284" spans="1:22" ht="15">
      <c r="A284" s="50"/>
      <c r="B284" s="50"/>
      <c r="C284" s="42"/>
      <c r="D284" s="42"/>
      <c r="E284" s="42"/>
      <c r="F284" s="42"/>
      <c r="G284" s="42"/>
      <c r="H284" s="42"/>
      <c r="I284" s="42"/>
      <c r="J284" s="42"/>
      <c r="K284" s="42"/>
      <c r="L284" s="42"/>
      <c r="M284" s="42"/>
      <c r="N284" s="42"/>
      <c r="O284" s="42"/>
      <c r="P284" s="42"/>
      <c r="Q284" s="42"/>
      <c r="R284" s="42"/>
      <c r="S284" s="49"/>
      <c r="V284" s="48" t="str">
        <f>IFERROR(VLOOKUP(#REF!,Listas!$B$33:$C$37,2,FALSE),"")</f>
        <v/>
      </c>
    </row>
    <row r="285" spans="1:22" ht="15">
      <c r="A285" s="50"/>
      <c r="B285" s="50"/>
      <c r="C285" s="42"/>
      <c r="D285" s="42"/>
      <c r="E285" s="42"/>
      <c r="F285" s="42"/>
      <c r="G285" s="42"/>
      <c r="H285" s="42"/>
      <c r="I285" s="42"/>
      <c r="J285" s="42"/>
      <c r="K285" s="42"/>
      <c r="L285" s="42"/>
      <c r="M285" s="42"/>
      <c r="N285" s="42"/>
      <c r="O285" s="42"/>
      <c r="P285" s="42"/>
      <c r="Q285" s="42"/>
      <c r="R285" s="42"/>
      <c r="S285" s="49"/>
      <c r="V285" s="48" t="str">
        <f>IFERROR(VLOOKUP(#REF!,Listas!$B$33:$C$37,2,FALSE),"")</f>
        <v/>
      </c>
    </row>
    <row r="286" spans="1:22" ht="15">
      <c r="A286" s="50"/>
      <c r="B286" s="50"/>
      <c r="C286" s="42"/>
      <c r="D286" s="42"/>
      <c r="E286" s="42"/>
      <c r="F286" s="42"/>
      <c r="G286" s="42"/>
      <c r="H286" s="42"/>
      <c r="I286" s="42"/>
      <c r="J286" s="42"/>
      <c r="K286" s="42"/>
      <c r="L286" s="42"/>
      <c r="M286" s="42"/>
      <c r="N286" s="42"/>
      <c r="O286" s="42"/>
      <c r="P286" s="42"/>
      <c r="Q286" s="42"/>
      <c r="R286" s="42"/>
      <c r="S286" s="49"/>
      <c r="V286" s="48" t="str">
        <f>IFERROR(VLOOKUP(#REF!,Listas!$B$33:$C$37,2,FALSE),"")</f>
        <v/>
      </c>
    </row>
    <row r="287" spans="1:22" ht="15">
      <c r="A287" s="50"/>
      <c r="B287" s="50"/>
      <c r="C287" s="42"/>
      <c r="D287" s="42"/>
      <c r="E287" s="42"/>
      <c r="F287" s="42"/>
      <c r="G287" s="42"/>
      <c r="H287" s="42"/>
      <c r="I287" s="42"/>
      <c r="J287" s="42"/>
      <c r="K287" s="42"/>
      <c r="L287" s="42"/>
      <c r="M287" s="42"/>
      <c r="N287" s="42"/>
      <c r="O287" s="42"/>
      <c r="P287" s="42"/>
      <c r="Q287" s="42"/>
      <c r="R287" s="42"/>
      <c r="S287" s="49"/>
      <c r="V287" s="48" t="str">
        <f>IFERROR(VLOOKUP(#REF!,Listas!$B$33:$C$37,2,FALSE),"")</f>
        <v/>
      </c>
    </row>
    <row r="288" spans="1:22" ht="15">
      <c r="A288" s="50"/>
      <c r="B288" s="50"/>
      <c r="C288" s="42"/>
      <c r="D288" s="42"/>
      <c r="E288" s="42"/>
      <c r="F288" s="42"/>
      <c r="G288" s="42"/>
      <c r="H288" s="42"/>
      <c r="I288" s="42"/>
      <c r="J288" s="42"/>
      <c r="K288" s="42"/>
      <c r="L288" s="42"/>
      <c r="M288" s="42"/>
      <c r="N288" s="42"/>
      <c r="O288" s="42"/>
      <c r="P288" s="42"/>
      <c r="Q288" s="42"/>
      <c r="R288" s="42"/>
      <c r="S288" s="49"/>
      <c r="V288" s="48" t="str">
        <f>IFERROR(VLOOKUP(#REF!,Listas!$B$33:$C$37,2,FALSE),"")</f>
        <v/>
      </c>
    </row>
    <row r="289" spans="1:22" ht="15">
      <c r="A289" s="50"/>
      <c r="B289" s="50"/>
      <c r="C289" s="42"/>
      <c r="D289" s="42"/>
      <c r="E289" s="42"/>
      <c r="F289" s="42"/>
      <c r="G289" s="42"/>
      <c r="H289" s="42"/>
      <c r="I289" s="42"/>
      <c r="J289" s="42"/>
      <c r="K289" s="42"/>
      <c r="L289" s="42"/>
      <c r="M289" s="42"/>
      <c r="N289" s="42"/>
      <c r="O289" s="42"/>
      <c r="P289" s="42"/>
      <c r="Q289" s="42"/>
      <c r="R289" s="42"/>
      <c r="S289" s="49"/>
      <c r="V289" s="48" t="str">
        <f>IFERROR(VLOOKUP(#REF!,Listas!$B$33:$C$37,2,FALSE),"")</f>
        <v/>
      </c>
    </row>
    <row r="290" spans="1:22" ht="15">
      <c r="A290" s="50"/>
      <c r="B290" s="50"/>
      <c r="C290" s="42"/>
      <c r="D290" s="42"/>
      <c r="E290" s="42"/>
      <c r="F290" s="42"/>
      <c r="G290" s="42"/>
      <c r="H290" s="42"/>
      <c r="I290" s="42"/>
      <c r="J290" s="42"/>
      <c r="K290" s="42"/>
      <c r="L290" s="42"/>
      <c r="M290" s="42"/>
      <c r="N290" s="42"/>
      <c r="O290" s="42"/>
      <c r="P290" s="42"/>
      <c r="Q290" s="42"/>
      <c r="R290" s="42"/>
      <c r="S290" s="49"/>
      <c r="V290" s="48" t="str">
        <f>IFERROR(VLOOKUP(#REF!,Listas!$B$33:$C$37,2,FALSE),"")</f>
        <v/>
      </c>
    </row>
    <row r="291" spans="1:22" ht="15">
      <c r="A291" s="50"/>
      <c r="B291" s="50"/>
      <c r="C291" s="42"/>
      <c r="D291" s="42"/>
      <c r="E291" s="42"/>
      <c r="F291" s="42"/>
      <c r="G291" s="42"/>
      <c r="H291" s="42"/>
      <c r="I291" s="42"/>
      <c r="J291" s="42"/>
      <c r="K291" s="42"/>
      <c r="L291" s="42"/>
      <c r="M291" s="42"/>
      <c r="N291" s="42"/>
      <c r="O291" s="42"/>
      <c r="P291" s="42"/>
      <c r="Q291" s="42"/>
      <c r="R291" s="42"/>
      <c r="S291" s="49"/>
      <c r="V291" s="48" t="str">
        <f>IFERROR(VLOOKUP(#REF!,Listas!$B$33:$C$37,2,FALSE),"")</f>
        <v/>
      </c>
    </row>
    <row r="292" spans="1:22" ht="15">
      <c r="A292" s="50"/>
      <c r="B292" s="50"/>
      <c r="C292" s="42"/>
      <c r="D292" s="42"/>
      <c r="E292" s="42"/>
      <c r="F292" s="42"/>
      <c r="G292" s="42"/>
      <c r="H292" s="42"/>
      <c r="I292" s="42"/>
      <c r="J292" s="42"/>
      <c r="K292" s="42"/>
      <c r="L292" s="42"/>
      <c r="M292" s="42"/>
      <c r="N292" s="42"/>
      <c r="O292" s="42"/>
      <c r="P292" s="42"/>
      <c r="Q292" s="42"/>
      <c r="R292" s="42"/>
      <c r="S292" s="49"/>
      <c r="V292" s="48" t="str">
        <f>IFERROR(VLOOKUP(#REF!,Listas!$B$33:$C$37,2,FALSE),"")</f>
        <v/>
      </c>
    </row>
    <row r="293" spans="1:22" ht="15">
      <c r="A293" s="50"/>
      <c r="B293" s="50"/>
      <c r="C293" s="42"/>
      <c r="D293" s="42"/>
      <c r="E293" s="42"/>
      <c r="F293" s="42"/>
      <c r="G293" s="42"/>
      <c r="H293" s="42"/>
      <c r="I293" s="42"/>
      <c r="J293" s="42"/>
      <c r="K293" s="42"/>
      <c r="L293" s="42"/>
      <c r="M293" s="42"/>
      <c r="N293" s="42"/>
      <c r="O293" s="42"/>
      <c r="P293" s="42"/>
      <c r="Q293" s="42"/>
      <c r="R293" s="42"/>
      <c r="S293" s="49"/>
      <c r="V293" s="48" t="str">
        <f>IFERROR(VLOOKUP(#REF!,Listas!$B$33:$C$37,2,FALSE),"")</f>
        <v/>
      </c>
    </row>
    <row r="294" spans="1:22">
      <c r="C294" s="39"/>
      <c r="D294" s="39"/>
      <c r="E294" s="39"/>
      <c r="F294" s="39"/>
      <c r="G294" s="39"/>
      <c r="H294" s="40"/>
      <c r="I294" s="40"/>
      <c r="J294" s="40"/>
      <c r="K294" s="40"/>
      <c r="L294" s="40"/>
      <c r="M294" s="40"/>
      <c r="N294" s="40"/>
      <c r="O294" s="40"/>
      <c r="P294" s="40"/>
      <c r="Q294" s="39"/>
      <c r="R294" s="39"/>
      <c r="S294" s="39"/>
      <c r="V294" s="48" t="str">
        <f>IFERROR(VLOOKUP(#REF!,Listas!$B$33:$C$37,2,FALSE),"")</f>
        <v/>
      </c>
    </row>
    <row r="295" spans="1:22">
      <c r="C295" s="39"/>
      <c r="D295" s="39"/>
      <c r="E295" s="39"/>
      <c r="F295" s="39"/>
      <c r="G295" s="39"/>
      <c r="H295" s="40"/>
      <c r="I295" s="40"/>
      <c r="J295" s="40"/>
      <c r="K295" s="40"/>
      <c r="L295" s="40"/>
      <c r="M295" s="40"/>
      <c r="N295" s="40"/>
      <c r="O295" s="40"/>
      <c r="P295" s="40"/>
      <c r="Q295" s="39"/>
      <c r="R295" s="39"/>
      <c r="S295" s="39"/>
      <c r="V295" s="48" t="str">
        <f>IFERROR(VLOOKUP(#REF!,Listas!$B$33:$C$37,2,FALSE),"")</f>
        <v/>
      </c>
    </row>
    <row r="296" spans="1:22">
      <c r="C296" s="39"/>
      <c r="D296" s="39"/>
      <c r="E296" s="39"/>
      <c r="F296" s="39"/>
      <c r="G296" s="39"/>
      <c r="H296" s="40"/>
      <c r="I296" s="40"/>
      <c r="J296" s="40"/>
      <c r="K296" s="40"/>
      <c r="L296" s="40"/>
      <c r="M296" s="40"/>
      <c r="N296" s="40"/>
      <c r="O296" s="40"/>
      <c r="P296" s="40"/>
      <c r="Q296" s="39"/>
      <c r="R296" s="39"/>
      <c r="S296" s="39"/>
      <c r="V296" s="48" t="str">
        <f>IFERROR(VLOOKUP(#REF!,Listas!$B$33:$C$37,2,FALSE),"")</f>
        <v/>
      </c>
    </row>
    <row r="297" spans="1:22">
      <c r="C297" s="39"/>
      <c r="D297" s="39"/>
      <c r="E297" s="39"/>
      <c r="F297" s="39"/>
      <c r="G297" s="39"/>
      <c r="H297" s="40"/>
      <c r="I297" s="40"/>
      <c r="J297" s="40"/>
      <c r="K297" s="40"/>
      <c r="L297" s="40"/>
      <c r="M297" s="40"/>
      <c r="N297" s="40"/>
      <c r="O297" s="40"/>
      <c r="P297" s="40"/>
      <c r="Q297" s="39"/>
      <c r="R297" s="39"/>
      <c r="S297" s="39"/>
      <c r="V297" s="48" t="str">
        <f>IFERROR(VLOOKUP(#REF!,Listas!$B$33:$C$37,2,FALSE),"")</f>
        <v/>
      </c>
    </row>
    <row r="298" spans="1:22">
      <c r="C298" s="39"/>
      <c r="D298" s="39"/>
      <c r="E298" s="39"/>
      <c r="F298" s="39"/>
      <c r="G298" s="39"/>
      <c r="H298" s="40"/>
      <c r="I298" s="40"/>
      <c r="J298" s="40"/>
      <c r="K298" s="40"/>
      <c r="L298" s="40"/>
      <c r="M298" s="40"/>
      <c r="N298" s="40"/>
      <c r="O298" s="40"/>
      <c r="P298" s="40"/>
      <c r="Q298" s="39"/>
      <c r="R298" s="39"/>
      <c r="S298" s="39"/>
      <c r="V298" s="48" t="str">
        <f>IFERROR(VLOOKUP(#REF!,Listas!$B$33:$C$37,2,FALSE),"")</f>
        <v/>
      </c>
    </row>
    <row r="299" spans="1:22">
      <c r="C299" s="39"/>
      <c r="D299" s="39"/>
      <c r="E299" s="39"/>
      <c r="F299" s="39"/>
      <c r="G299" s="39"/>
      <c r="H299" s="40"/>
      <c r="I299" s="40"/>
      <c r="J299" s="40"/>
      <c r="K299" s="40"/>
      <c r="L299" s="40"/>
      <c r="M299" s="40"/>
      <c r="N299" s="40"/>
      <c r="O299" s="40"/>
      <c r="P299" s="40"/>
      <c r="Q299" s="39"/>
      <c r="R299" s="39"/>
      <c r="S299" s="39"/>
      <c r="V299" s="48" t="str">
        <f>IFERROR(VLOOKUP(#REF!,Listas!$B$33:$C$37,2,FALSE),"")</f>
        <v/>
      </c>
    </row>
    <row r="300" spans="1:22">
      <c r="C300" s="39"/>
      <c r="D300" s="39"/>
      <c r="E300" s="39"/>
      <c r="F300" s="39"/>
      <c r="G300" s="39"/>
      <c r="H300" s="40"/>
      <c r="I300" s="40"/>
      <c r="J300" s="40"/>
      <c r="K300" s="40"/>
      <c r="L300" s="40"/>
      <c r="M300" s="40"/>
      <c r="N300" s="40"/>
      <c r="O300" s="40"/>
      <c r="P300" s="40"/>
      <c r="Q300" s="39"/>
      <c r="R300" s="39"/>
      <c r="S300" s="39"/>
      <c r="V300" s="48" t="str">
        <f>IFERROR(VLOOKUP(#REF!,Listas!$B$33:$C$37,2,FALSE),"")</f>
        <v/>
      </c>
    </row>
    <row r="301" spans="1:22">
      <c r="C301" s="39"/>
      <c r="D301" s="39"/>
      <c r="E301" s="39"/>
      <c r="F301" s="39"/>
      <c r="G301" s="39"/>
      <c r="H301" s="40"/>
      <c r="I301" s="40"/>
      <c r="J301" s="40"/>
      <c r="K301" s="40"/>
      <c r="L301" s="40"/>
      <c r="M301" s="40"/>
      <c r="N301" s="40"/>
      <c r="O301" s="40"/>
      <c r="P301" s="40"/>
      <c r="Q301" s="39"/>
      <c r="R301" s="39"/>
      <c r="S301" s="39"/>
      <c r="V301" s="48" t="str">
        <f>IFERROR(VLOOKUP(#REF!,Listas!$B$33:$C$37,2,FALSE),"")</f>
        <v/>
      </c>
    </row>
    <row r="302" spans="1:22">
      <c r="C302" s="39"/>
      <c r="D302" s="39"/>
      <c r="E302" s="39"/>
      <c r="F302" s="39"/>
      <c r="G302" s="39"/>
      <c r="H302" s="40"/>
      <c r="I302" s="40"/>
      <c r="J302" s="40"/>
      <c r="K302" s="40"/>
      <c r="L302" s="40"/>
      <c r="M302" s="40"/>
      <c r="N302" s="40"/>
      <c r="O302" s="40"/>
      <c r="P302" s="40"/>
      <c r="Q302" s="39"/>
      <c r="R302" s="39"/>
      <c r="S302" s="39"/>
      <c r="V302" s="48" t="str">
        <f>IFERROR(VLOOKUP(#REF!,Listas!$B$33:$C$37,2,FALSE),"")</f>
        <v/>
      </c>
    </row>
    <row r="303" spans="1:22">
      <c r="C303" s="39"/>
      <c r="D303" s="39"/>
      <c r="E303" s="39"/>
      <c r="F303" s="39"/>
      <c r="G303" s="39"/>
      <c r="H303" s="40"/>
      <c r="I303" s="40"/>
      <c r="J303" s="40"/>
      <c r="K303" s="40"/>
      <c r="L303" s="40"/>
      <c r="M303" s="40"/>
      <c r="N303" s="40"/>
      <c r="O303" s="40"/>
      <c r="P303" s="40"/>
      <c r="Q303" s="39"/>
      <c r="R303" s="39"/>
      <c r="S303" s="39"/>
      <c r="V303" s="48" t="str">
        <f>IFERROR(VLOOKUP(#REF!,Listas!$B$33:$C$37,2,FALSE),"")</f>
        <v/>
      </c>
    </row>
    <row r="304" spans="1:22">
      <c r="C304" s="39"/>
      <c r="D304" s="39"/>
      <c r="E304" s="39"/>
      <c r="F304" s="39"/>
      <c r="G304" s="39"/>
      <c r="H304" s="40"/>
      <c r="I304" s="40"/>
      <c r="J304" s="40"/>
      <c r="K304" s="40"/>
      <c r="L304" s="40"/>
      <c r="M304" s="40"/>
      <c r="N304" s="40"/>
      <c r="O304" s="40"/>
      <c r="P304" s="40"/>
      <c r="Q304" s="39"/>
      <c r="R304" s="39"/>
      <c r="S304" s="39"/>
      <c r="V304" s="48" t="str">
        <f>IFERROR(VLOOKUP(#REF!,Listas!$B$33:$C$37,2,FALSE),"")</f>
        <v/>
      </c>
    </row>
    <row r="305" spans="3:22">
      <c r="C305" s="39"/>
      <c r="D305" s="39"/>
      <c r="E305" s="39"/>
      <c r="F305" s="39"/>
      <c r="G305" s="39"/>
      <c r="H305" s="40"/>
      <c r="I305" s="40"/>
      <c r="J305" s="40"/>
      <c r="K305" s="40"/>
      <c r="L305" s="40"/>
      <c r="M305" s="40"/>
      <c r="N305" s="40"/>
      <c r="O305" s="40"/>
      <c r="P305" s="40"/>
      <c r="Q305" s="39"/>
      <c r="R305" s="39"/>
      <c r="S305" s="39"/>
      <c r="V305" s="48" t="str">
        <f>IFERROR(VLOOKUP(#REF!,Listas!$B$33:$C$37,2,FALSE),"")</f>
        <v/>
      </c>
    </row>
    <row r="306" spans="3:22">
      <c r="C306" s="39"/>
      <c r="D306" s="39"/>
      <c r="E306" s="39"/>
      <c r="F306" s="39"/>
      <c r="G306" s="39"/>
      <c r="H306" s="40"/>
      <c r="I306" s="40"/>
      <c r="J306" s="40"/>
      <c r="K306" s="40"/>
      <c r="L306" s="40"/>
      <c r="M306" s="40"/>
      <c r="N306" s="40"/>
      <c r="O306" s="40"/>
      <c r="P306" s="40"/>
      <c r="Q306" s="39"/>
      <c r="R306" s="39"/>
      <c r="S306" s="39"/>
      <c r="V306" s="48" t="str">
        <f>IFERROR(VLOOKUP(#REF!,Listas!$B$33:$C$37,2,FALSE),"")</f>
        <v/>
      </c>
    </row>
    <row r="307" spans="3:22">
      <c r="C307" s="39"/>
      <c r="D307" s="39"/>
      <c r="E307" s="39"/>
      <c r="F307" s="39"/>
      <c r="G307" s="39"/>
      <c r="H307" s="40"/>
      <c r="I307" s="40"/>
      <c r="J307" s="40"/>
      <c r="K307" s="40"/>
      <c r="L307" s="40"/>
      <c r="M307" s="40"/>
      <c r="N307" s="40"/>
      <c r="O307" s="40"/>
      <c r="P307" s="40"/>
      <c r="Q307" s="39"/>
      <c r="R307" s="39"/>
      <c r="S307" s="39"/>
      <c r="V307" s="48" t="str">
        <f>IFERROR(VLOOKUP(#REF!,Listas!$B$33:$C$37,2,FALSE),"")</f>
        <v/>
      </c>
    </row>
    <row r="308" spans="3:22">
      <c r="C308" s="39"/>
      <c r="D308" s="39"/>
      <c r="E308" s="39"/>
      <c r="F308" s="39"/>
      <c r="G308" s="39"/>
      <c r="H308" s="40"/>
      <c r="I308" s="40"/>
      <c r="J308" s="40"/>
      <c r="K308" s="40"/>
      <c r="L308" s="40"/>
      <c r="M308" s="40"/>
      <c r="N308" s="40"/>
      <c r="O308" s="40"/>
      <c r="P308" s="40"/>
      <c r="Q308" s="39"/>
      <c r="R308" s="39"/>
      <c r="S308" s="39"/>
      <c r="V308" s="48" t="str">
        <f>IFERROR(VLOOKUP(#REF!,Listas!$B$33:$C$37,2,FALSE),"")</f>
        <v/>
      </c>
    </row>
    <row r="309" spans="3:22">
      <c r="C309" s="39"/>
      <c r="D309" s="39"/>
      <c r="E309" s="39"/>
      <c r="F309" s="39"/>
      <c r="G309" s="39"/>
      <c r="H309" s="40"/>
      <c r="I309" s="40"/>
      <c r="J309" s="40"/>
      <c r="K309" s="40"/>
      <c r="L309" s="40"/>
      <c r="M309" s="40"/>
      <c r="N309" s="40"/>
      <c r="O309" s="40"/>
      <c r="P309" s="40"/>
      <c r="Q309" s="39"/>
      <c r="R309" s="39"/>
      <c r="S309" s="39"/>
      <c r="V309" s="48" t="str">
        <f>IFERROR(VLOOKUP(#REF!,Listas!$B$33:$C$37,2,FALSE),"")</f>
        <v/>
      </c>
    </row>
    <row r="310" spans="3:22">
      <c r="C310" s="39"/>
      <c r="D310" s="39"/>
      <c r="E310" s="39"/>
      <c r="F310" s="39"/>
      <c r="G310" s="39"/>
      <c r="H310" s="40"/>
      <c r="I310" s="40"/>
      <c r="J310" s="40"/>
      <c r="K310" s="40"/>
      <c r="L310" s="40"/>
      <c r="M310" s="40"/>
      <c r="N310" s="40"/>
      <c r="O310" s="40"/>
      <c r="P310" s="40"/>
      <c r="Q310" s="39"/>
      <c r="R310" s="39"/>
      <c r="S310" s="39"/>
    </row>
    <row r="311" spans="3:22">
      <c r="C311" s="39"/>
      <c r="D311" s="39"/>
      <c r="E311" s="39"/>
      <c r="F311" s="39"/>
      <c r="G311" s="39"/>
      <c r="H311" s="40"/>
      <c r="I311" s="40"/>
      <c r="J311" s="40"/>
      <c r="K311" s="40"/>
      <c r="L311" s="40"/>
      <c r="M311" s="40"/>
      <c r="N311" s="40"/>
      <c r="O311" s="40"/>
      <c r="P311" s="40"/>
      <c r="Q311" s="39"/>
      <c r="R311" s="39"/>
      <c r="S311" s="39"/>
    </row>
    <row r="312" spans="3:22">
      <c r="C312" s="39"/>
      <c r="D312" s="39"/>
      <c r="E312" s="39"/>
      <c r="F312" s="39"/>
      <c r="G312" s="39"/>
      <c r="H312" s="40"/>
      <c r="I312" s="40"/>
      <c r="J312" s="40"/>
      <c r="K312" s="40"/>
      <c r="L312" s="40"/>
      <c r="M312" s="40"/>
      <c r="N312" s="40"/>
      <c r="O312" s="40"/>
      <c r="P312" s="40"/>
      <c r="Q312" s="39"/>
      <c r="R312" s="39"/>
      <c r="S312" s="39"/>
    </row>
    <row r="313" spans="3:22">
      <c r="C313" s="39"/>
      <c r="D313" s="39"/>
      <c r="E313" s="39"/>
      <c r="F313" s="39"/>
      <c r="G313" s="39"/>
      <c r="H313" s="40"/>
      <c r="I313" s="40"/>
      <c r="J313" s="40"/>
      <c r="K313" s="40"/>
      <c r="L313" s="40"/>
      <c r="M313" s="40"/>
      <c r="N313" s="40"/>
      <c r="O313" s="40"/>
      <c r="P313" s="40"/>
      <c r="Q313" s="39"/>
      <c r="R313" s="39"/>
      <c r="S313" s="39"/>
    </row>
    <row r="314" spans="3:22">
      <c r="C314" s="39"/>
      <c r="D314" s="39"/>
      <c r="E314" s="39"/>
      <c r="F314" s="39"/>
      <c r="G314" s="39"/>
      <c r="H314" s="40"/>
      <c r="I314" s="40"/>
      <c r="J314" s="40"/>
      <c r="K314" s="40"/>
      <c r="L314" s="40"/>
      <c r="M314" s="40"/>
      <c r="N314" s="40"/>
      <c r="O314" s="40"/>
      <c r="P314" s="40"/>
      <c r="Q314" s="39"/>
      <c r="R314" s="39"/>
      <c r="S314" s="39"/>
    </row>
    <row r="315" spans="3:22">
      <c r="C315" s="39"/>
      <c r="D315" s="39"/>
      <c r="E315" s="39"/>
      <c r="F315" s="39"/>
      <c r="G315" s="39"/>
      <c r="H315" s="40"/>
      <c r="I315" s="40"/>
      <c r="J315" s="40"/>
      <c r="K315" s="40"/>
      <c r="L315" s="40"/>
      <c r="M315" s="40"/>
      <c r="N315" s="40"/>
      <c r="O315" s="40"/>
      <c r="P315" s="40"/>
      <c r="Q315" s="39"/>
      <c r="R315" s="39"/>
      <c r="S315" s="39"/>
    </row>
    <row r="316" spans="3:22">
      <c r="C316" s="39"/>
      <c r="D316" s="39"/>
      <c r="E316" s="39"/>
      <c r="F316" s="39"/>
      <c r="G316" s="39"/>
      <c r="H316" s="40"/>
      <c r="I316" s="40"/>
      <c r="J316" s="40"/>
      <c r="K316" s="40"/>
      <c r="L316" s="40"/>
      <c r="M316" s="40"/>
      <c r="N316" s="40"/>
      <c r="O316" s="40"/>
      <c r="P316" s="40"/>
      <c r="Q316" s="39"/>
      <c r="R316" s="39"/>
      <c r="S316" s="39"/>
    </row>
    <row r="317" spans="3:22">
      <c r="C317" s="39"/>
      <c r="D317" s="39"/>
      <c r="E317" s="39"/>
      <c r="F317" s="39"/>
      <c r="G317" s="39"/>
      <c r="H317" s="40"/>
      <c r="I317" s="40"/>
      <c r="J317" s="40"/>
      <c r="K317" s="40"/>
      <c r="L317" s="40"/>
      <c r="M317" s="40"/>
      <c r="N317" s="40"/>
      <c r="O317" s="40"/>
      <c r="P317" s="40"/>
      <c r="Q317" s="39"/>
      <c r="R317" s="39"/>
      <c r="S317" s="39"/>
    </row>
    <row r="318" spans="3:22">
      <c r="C318" s="39"/>
      <c r="D318" s="39"/>
      <c r="E318" s="39"/>
      <c r="F318" s="39"/>
      <c r="G318" s="39"/>
      <c r="H318" s="40"/>
      <c r="I318" s="40"/>
      <c r="J318" s="40"/>
      <c r="K318" s="40"/>
      <c r="L318" s="40"/>
      <c r="M318" s="40"/>
      <c r="N318" s="40"/>
      <c r="O318" s="40"/>
      <c r="P318" s="40"/>
      <c r="Q318" s="39"/>
      <c r="R318" s="39"/>
      <c r="S318" s="39"/>
    </row>
    <row r="319" spans="3:22">
      <c r="C319" s="39"/>
      <c r="D319" s="39"/>
      <c r="E319" s="39"/>
      <c r="F319" s="39"/>
      <c r="G319" s="39"/>
      <c r="H319" s="40"/>
      <c r="I319" s="40"/>
      <c r="J319" s="40"/>
      <c r="K319" s="40"/>
      <c r="L319" s="40"/>
      <c r="M319" s="40"/>
      <c r="N319" s="40"/>
      <c r="O319" s="40"/>
      <c r="P319" s="40"/>
      <c r="Q319" s="39"/>
      <c r="R319" s="39"/>
      <c r="S319" s="39"/>
    </row>
    <row r="320" spans="3:22">
      <c r="C320" s="39"/>
      <c r="D320" s="39"/>
      <c r="E320" s="39"/>
      <c r="F320" s="39"/>
      <c r="G320" s="39"/>
      <c r="H320" s="40"/>
      <c r="I320" s="40"/>
      <c r="J320" s="40"/>
      <c r="K320" s="40"/>
      <c r="L320" s="40"/>
      <c r="M320" s="40"/>
      <c r="N320" s="40"/>
      <c r="O320" s="40"/>
      <c r="P320" s="40"/>
      <c r="Q320" s="39"/>
      <c r="R320" s="39"/>
      <c r="S320" s="39"/>
    </row>
    <row r="321" spans="3:19">
      <c r="C321" s="39"/>
      <c r="D321" s="39"/>
      <c r="E321" s="39"/>
      <c r="F321" s="39"/>
      <c r="G321" s="39"/>
      <c r="H321" s="40"/>
      <c r="I321" s="40"/>
      <c r="J321" s="40"/>
      <c r="K321" s="40"/>
      <c r="L321" s="40"/>
      <c r="M321" s="40"/>
      <c r="N321" s="40"/>
      <c r="O321" s="40"/>
      <c r="P321" s="40"/>
      <c r="Q321" s="39"/>
      <c r="R321" s="39"/>
      <c r="S321" s="39"/>
    </row>
    <row r="322" spans="3:19">
      <c r="C322" s="39"/>
      <c r="D322" s="39"/>
      <c r="E322" s="39"/>
      <c r="F322" s="39"/>
      <c r="G322" s="39"/>
      <c r="H322" s="40"/>
      <c r="I322" s="40"/>
      <c r="J322" s="40"/>
      <c r="K322" s="40"/>
      <c r="L322" s="40"/>
      <c r="M322" s="40"/>
      <c r="N322" s="40"/>
      <c r="O322" s="40"/>
      <c r="P322" s="40"/>
      <c r="Q322" s="39"/>
      <c r="R322" s="39"/>
      <c r="S322" s="39"/>
    </row>
    <row r="323" spans="3:19">
      <c r="C323" s="39"/>
      <c r="D323" s="39"/>
      <c r="E323" s="39"/>
      <c r="F323" s="39"/>
      <c r="G323" s="39"/>
      <c r="H323" s="40"/>
      <c r="I323" s="40"/>
      <c r="J323" s="40"/>
      <c r="K323" s="40"/>
      <c r="L323" s="40"/>
      <c r="M323" s="40"/>
      <c r="N323" s="40"/>
      <c r="O323" s="40"/>
      <c r="P323" s="40"/>
      <c r="Q323" s="39"/>
      <c r="R323" s="39"/>
      <c r="S323" s="39"/>
    </row>
    <row r="324" spans="3:19">
      <c r="C324" s="39"/>
      <c r="D324" s="39"/>
      <c r="E324" s="39"/>
      <c r="F324" s="39"/>
      <c r="G324" s="39"/>
      <c r="H324" s="40"/>
      <c r="I324" s="40"/>
      <c r="J324" s="40"/>
      <c r="K324" s="40"/>
      <c r="L324" s="40"/>
      <c r="M324" s="40"/>
      <c r="N324" s="40"/>
      <c r="O324" s="40"/>
      <c r="P324" s="40"/>
      <c r="Q324" s="39"/>
      <c r="R324" s="39"/>
      <c r="S324" s="39"/>
    </row>
    <row r="325" spans="3:19">
      <c r="C325" s="39"/>
      <c r="D325" s="39"/>
      <c r="E325" s="39"/>
      <c r="F325" s="39"/>
      <c r="G325" s="39"/>
      <c r="H325" s="40"/>
      <c r="I325" s="40"/>
      <c r="J325" s="40"/>
      <c r="K325" s="40"/>
      <c r="L325" s="40"/>
      <c r="M325" s="40"/>
      <c r="N325" s="40"/>
      <c r="O325" s="40"/>
      <c r="P325" s="40"/>
      <c r="Q325" s="39"/>
      <c r="R325" s="39"/>
      <c r="S325" s="39"/>
    </row>
    <row r="326" spans="3:19">
      <c r="C326" s="39"/>
      <c r="D326" s="39"/>
      <c r="E326" s="39"/>
      <c r="F326" s="39"/>
      <c r="G326" s="39"/>
      <c r="H326" s="40"/>
      <c r="I326" s="40"/>
      <c r="J326" s="40"/>
      <c r="K326" s="40"/>
      <c r="L326" s="40"/>
      <c r="M326" s="40"/>
      <c r="N326" s="40"/>
      <c r="O326" s="40"/>
      <c r="P326" s="40"/>
      <c r="Q326" s="39"/>
      <c r="R326" s="39"/>
      <c r="S326" s="39"/>
    </row>
    <row r="327" spans="3:19">
      <c r="C327" s="39"/>
      <c r="D327" s="39"/>
      <c r="E327" s="39"/>
      <c r="F327" s="39"/>
      <c r="G327" s="39"/>
      <c r="H327" s="40"/>
      <c r="I327" s="40"/>
      <c r="J327" s="40"/>
      <c r="K327" s="40"/>
      <c r="L327" s="40"/>
      <c r="M327" s="40"/>
      <c r="N327" s="40"/>
      <c r="O327" s="40"/>
      <c r="P327" s="40"/>
      <c r="Q327" s="39"/>
      <c r="R327" s="39"/>
      <c r="S327" s="39"/>
    </row>
    <row r="328" spans="3:19">
      <c r="C328" s="39"/>
      <c r="D328" s="39"/>
      <c r="E328" s="39"/>
      <c r="F328" s="39"/>
      <c r="G328" s="39"/>
      <c r="H328" s="40"/>
      <c r="I328" s="40"/>
      <c r="J328" s="40"/>
      <c r="K328" s="40"/>
      <c r="L328" s="40"/>
      <c r="M328" s="40"/>
      <c r="N328" s="40"/>
      <c r="O328" s="40"/>
      <c r="P328" s="40"/>
      <c r="Q328" s="39"/>
      <c r="R328" s="39"/>
      <c r="S328" s="39"/>
    </row>
    <row r="329" spans="3:19">
      <c r="C329" s="39"/>
      <c r="D329" s="39"/>
      <c r="E329" s="39"/>
      <c r="F329" s="39"/>
      <c r="G329" s="39"/>
      <c r="H329" s="40"/>
      <c r="I329" s="40"/>
      <c r="J329" s="40"/>
      <c r="K329" s="40"/>
      <c r="L329" s="40"/>
      <c r="M329" s="40"/>
      <c r="N329" s="40"/>
      <c r="O329" s="40"/>
      <c r="P329" s="40"/>
      <c r="Q329" s="39"/>
      <c r="R329" s="39"/>
      <c r="S329" s="39"/>
    </row>
    <row r="330" spans="3:19">
      <c r="C330" s="39"/>
      <c r="D330" s="39"/>
      <c r="E330" s="39"/>
      <c r="F330" s="39"/>
      <c r="G330" s="39"/>
      <c r="H330" s="40"/>
      <c r="I330" s="40"/>
      <c r="J330" s="40"/>
      <c r="K330" s="40"/>
      <c r="L330" s="40"/>
      <c r="M330" s="40"/>
      <c r="N330" s="40"/>
      <c r="O330" s="40"/>
      <c r="P330" s="40"/>
      <c r="Q330" s="39"/>
      <c r="R330" s="39"/>
      <c r="S330" s="39"/>
    </row>
    <row r="331" spans="3:19">
      <c r="C331" s="39"/>
      <c r="D331" s="39"/>
      <c r="E331" s="39"/>
      <c r="F331" s="39"/>
      <c r="G331" s="39"/>
      <c r="H331" s="40"/>
      <c r="I331" s="40"/>
      <c r="J331" s="40"/>
      <c r="K331" s="40"/>
      <c r="L331" s="40"/>
      <c r="M331" s="40"/>
      <c r="N331" s="40"/>
      <c r="O331" s="40"/>
      <c r="P331" s="40"/>
      <c r="Q331" s="39"/>
      <c r="R331" s="39"/>
      <c r="S331" s="39"/>
    </row>
    <row r="332" spans="3:19">
      <c r="C332" s="39"/>
      <c r="D332" s="39"/>
      <c r="E332" s="39"/>
      <c r="F332" s="39"/>
      <c r="G332" s="39"/>
      <c r="H332" s="40"/>
      <c r="I332" s="40"/>
      <c r="J332" s="40"/>
      <c r="K332" s="40"/>
      <c r="L332" s="40"/>
      <c r="M332" s="40"/>
      <c r="N332" s="40"/>
      <c r="O332" s="40"/>
      <c r="P332" s="40"/>
      <c r="Q332" s="39"/>
      <c r="R332" s="39"/>
      <c r="S332" s="39"/>
    </row>
    <row r="333" spans="3:19">
      <c r="C333" s="39"/>
      <c r="D333" s="39"/>
      <c r="E333" s="39"/>
      <c r="F333" s="39"/>
      <c r="G333" s="39"/>
      <c r="H333" s="40"/>
      <c r="I333" s="40"/>
      <c r="J333" s="40"/>
      <c r="K333" s="40"/>
      <c r="L333" s="40"/>
      <c r="M333" s="40"/>
      <c r="N333" s="40"/>
      <c r="O333" s="40"/>
      <c r="P333" s="40"/>
      <c r="Q333" s="39"/>
      <c r="R333" s="39"/>
      <c r="S333" s="39"/>
    </row>
    <row r="334" spans="3:19">
      <c r="C334" s="39"/>
      <c r="D334" s="39"/>
      <c r="E334" s="39"/>
      <c r="F334" s="39"/>
      <c r="G334" s="39"/>
      <c r="H334" s="40"/>
      <c r="I334" s="40"/>
      <c r="J334" s="40"/>
      <c r="K334" s="40"/>
      <c r="L334" s="40"/>
      <c r="M334" s="40"/>
      <c r="N334" s="40"/>
      <c r="O334" s="40"/>
      <c r="P334" s="40"/>
      <c r="Q334" s="39"/>
      <c r="R334" s="39"/>
      <c r="S334" s="39"/>
    </row>
    <row r="335" spans="3:19">
      <c r="C335" s="39"/>
      <c r="D335" s="39"/>
      <c r="E335" s="39"/>
      <c r="F335" s="39"/>
      <c r="G335" s="39"/>
      <c r="H335" s="40"/>
      <c r="I335" s="40"/>
      <c r="J335" s="40"/>
      <c r="K335" s="40"/>
      <c r="L335" s="40"/>
      <c r="M335" s="40"/>
      <c r="N335" s="40"/>
      <c r="O335" s="40"/>
      <c r="P335" s="40"/>
      <c r="Q335" s="39"/>
      <c r="R335" s="39"/>
      <c r="S335" s="39"/>
    </row>
    <row r="336" spans="3:19">
      <c r="C336" s="39"/>
      <c r="D336" s="39"/>
      <c r="E336" s="39"/>
      <c r="F336" s="39"/>
      <c r="G336" s="39"/>
      <c r="H336" s="40"/>
      <c r="I336" s="40"/>
      <c r="J336" s="40"/>
      <c r="K336" s="40"/>
      <c r="L336" s="40"/>
      <c r="M336" s="40"/>
      <c r="N336" s="40"/>
      <c r="O336" s="40"/>
      <c r="P336" s="40"/>
      <c r="Q336" s="39"/>
      <c r="R336" s="39"/>
      <c r="S336" s="39"/>
    </row>
    <row r="337" spans="3:19">
      <c r="C337" s="39"/>
      <c r="D337" s="39"/>
      <c r="E337" s="39"/>
      <c r="F337" s="39"/>
      <c r="G337" s="39"/>
      <c r="H337" s="40"/>
      <c r="I337" s="40"/>
      <c r="J337" s="40"/>
      <c r="K337" s="40"/>
      <c r="L337" s="40"/>
      <c r="M337" s="40"/>
      <c r="N337" s="40"/>
      <c r="O337" s="40"/>
      <c r="P337" s="40"/>
      <c r="Q337" s="39"/>
      <c r="R337" s="39"/>
      <c r="S337" s="39"/>
    </row>
    <row r="338" spans="3:19">
      <c r="C338" s="39"/>
      <c r="D338" s="39"/>
      <c r="E338" s="39"/>
      <c r="F338" s="39"/>
      <c r="G338" s="39"/>
      <c r="H338" s="40"/>
      <c r="I338" s="40"/>
      <c r="J338" s="40"/>
      <c r="K338" s="40"/>
      <c r="L338" s="40"/>
      <c r="M338" s="40"/>
      <c r="N338" s="40"/>
      <c r="O338" s="40"/>
      <c r="P338" s="40"/>
      <c r="Q338" s="39"/>
      <c r="R338" s="39"/>
      <c r="S338" s="39"/>
    </row>
    <row r="339" spans="3:19">
      <c r="C339" s="39"/>
      <c r="D339" s="39"/>
      <c r="E339" s="39"/>
      <c r="F339" s="39"/>
      <c r="G339" s="39"/>
      <c r="H339" s="40"/>
      <c r="I339" s="40"/>
      <c r="J339" s="40"/>
      <c r="K339" s="40"/>
      <c r="L339" s="40"/>
      <c r="M339" s="40"/>
      <c r="N339" s="40"/>
      <c r="O339" s="40"/>
      <c r="P339" s="40"/>
      <c r="Q339" s="39"/>
      <c r="R339" s="39"/>
      <c r="S339" s="39"/>
    </row>
    <row r="340" spans="3:19">
      <c r="C340" s="39"/>
      <c r="D340" s="39"/>
      <c r="E340" s="39"/>
      <c r="F340" s="39"/>
      <c r="G340" s="39"/>
      <c r="H340" s="40"/>
      <c r="I340" s="40"/>
      <c r="J340" s="40"/>
      <c r="K340" s="40"/>
      <c r="L340" s="40"/>
      <c r="M340" s="40"/>
      <c r="N340" s="40"/>
      <c r="O340" s="40"/>
      <c r="P340" s="40"/>
      <c r="Q340" s="39"/>
      <c r="R340" s="39"/>
      <c r="S340" s="39"/>
    </row>
    <row r="341" spans="3:19">
      <c r="C341" s="39"/>
      <c r="D341" s="39"/>
      <c r="E341" s="39"/>
      <c r="F341" s="39"/>
      <c r="G341" s="39"/>
      <c r="H341" s="40"/>
      <c r="I341" s="40"/>
      <c r="J341" s="40"/>
      <c r="K341" s="40"/>
      <c r="L341" s="40"/>
      <c r="M341" s="40"/>
      <c r="N341" s="40"/>
      <c r="O341" s="40"/>
      <c r="P341" s="40"/>
      <c r="Q341" s="39"/>
      <c r="R341" s="39"/>
      <c r="S341" s="39"/>
    </row>
    <row r="342" spans="3:19">
      <c r="C342" s="39"/>
      <c r="D342" s="39"/>
      <c r="E342" s="39"/>
      <c r="F342" s="39"/>
      <c r="G342" s="39"/>
      <c r="H342" s="40"/>
      <c r="I342" s="40"/>
      <c r="J342" s="40"/>
      <c r="K342" s="40"/>
      <c r="L342" s="40"/>
      <c r="M342" s="40"/>
      <c r="N342" s="40"/>
      <c r="O342" s="40"/>
      <c r="P342" s="40"/>
      <c r="Q342" s="39"/>
      <c r="R342" s="39"/>
      <c r="S342" s="39"/>
    </row>
    <row r="343" spans="3:19">
      <c r="C343" s="39"/>
      <c r="D343" s="39"/>
      <c r="E343" s="39"/>
      <c r="F343" s="39"/>
      <c r="G343" s="39"/>
      <c r="H343" s="40"/>
      <c r="I343" s="40"/>
      <c r="J343" s="40"/>
      <c r="K343" s="40"/>
      <c r="L343" s="40"/>
      <c r="M343" s="40"/>
      <c r="N343" s="40"/>
      <c r="O343" s="40"/>
      <c r="P343" s="40"/>
      <c r="Q343" s="39"/>
      <c r="R343" s="39"/>
      <c r="S343" s="39"/>
    </row>
    <row r="344" spans="3:19">
      <c r="C344" s="39"/>
      <c r="D344" s="39"/>
      <c r="E344" s="39"/>
      <c r="F344" s="39"/>
      <c r="G344" s="39"/>
      <c r="H344" s="40"/>
      <c r="I344" s="40"/>
      <c r="J344" s="40"/>
      <c r="K344" s="40"/>
      <c r="L344" s="40"/>
      <c r="M344" s="40"/>
      <c r="N344" s="40"/>
      <c r="O344" s="40"/>
      <c r="P344" s="40"/>
      <c r="Q344" s="39"/>
      <c r="R344" s="39"/>
      <c r="S344" s="39"/>
    </row>
    <row r="345" spans="3:19">
      <c r="C345" s="39"/>
      <c r="D345" s="39"/>
      <c r="E345" s="39"/>
      <c r="F345" s="39"/>
      <c r="G345" s="39"/>
      <c r="H345" s="40"/>
      <c r="I345" s="40"/>
      <c r="J345" s="40"/>
      <c r="K345" s="40"/>
      <c r="L345" s="40"/>
      <c r="M345" s="40"/>
      <c r="N345" s="40"/>
      <c r="O345" s="40"/>
      <c r="P345" s="40"/>
      <c r="Q345" s="39"/>
      <c r="R345" s="39"/>
      <c r="S345" s="39"/>
    </row>
    <row r="346" spans="3:19">
      <c r="C346" s="39"/>
      <c r="D346" s="39"/>
      <c r="E346" s="39"/>
      <c r="F346" s="39"/>
      <c r="G346" s="39"/>
      <c r="H346" s="40"/>
      <c r="I346" s="40"/>
      <c r="J346" s="40"/>
      <c r="K346" s="40"/>
      <c r="L346" s="40"/>
      <c r="M346" s="40"/>
      <c r="N346" s="40"/>
      <c r="O346" s="40"/>
      <c r="P346" s="40"/>
      <c r="Q346" s="39"/>
      <c r="R346" s="39"/>
      <c r="S346" s="39"/>
    </row>
    <row r="347" spans="3:19">
      <c r="C347" s="39"/>
      <c r="D347" s="39"/>
      <c r="E347" s="39"/>
      <c r="F347" s="39"/>
      <c r="G347" s="39"/>
      <c r="H347" s="40"/>
      <c r="I347" s="40"/>
      <c r="J347" s="40"/>
      <c r="K347" s="40"/>
      <c r="L347" s="40"/>
      <c r="M347" s="40"/>
      <c r="N347" s="40"/>
      <c r="O347" s="40"/>
      <c r="P347" s="40"/>
      <c r="Q347" s="39"/>
      <c r="R347" s="39"/>
      <c r="S347" s="39"/>
    </row>
    <row r="348" spans="3:19">
      <c r="C348" s="39"/>
      <c r="D348" s="39"/>
      <c r="E348" s="39"/>
      <c r="F348" s="39"/>
      <c r="G348" s="39"/>
      <c r="H348" s="40"/>
      <c r="I348" s="40"/>
      <c r="J348" s="40"/>
      <c r="K348" s="40"/>
      <c r="L348" s="40"/>
      <c r="M348" s="40"/>
      <c r="N348" s="40"/>
      <c r="O348" s="40"/>
      <c r="P348" s="40"/>
      <c r="Q348" s="39"/>
      <c r="R348" s="39"/>
      <c r="S348" s="39"/>
    </row>
    <row r="349" spans="3:19">
      <c r="C349" s="39"/>
      <c r="D349" s="39"/>
      <c r="E349" s="39"/>
      <c r="F349" s="39"/>
      <c r="G349" s="39"/>
      <c r="H349" s="40"/>
      <c r="I349" s="40"/>
      <c r="J349" s="40"/>
      <c r="K349" s="40"/>
      <c r="L349" s="40"/>
      <c r="M349" s="40"/>
      <c r="N349" s="40"/>
      <c r="O349" s="40"/>
      <c r="P349" s="40"/>
      <c r="Q349" s="39"/>
      <c r="R349" s="39"/>
      <c r="S349" s="39"/>
    </row>
    <row r="350" spans="3:19">
      <c r="C350" s="39"/>
      <c r="D350" s="39"/>
      <c r="E350" s="39"/>
      <c r="F350" s="39"/>
      <c r="G350" s="39"/>
      <c r="H350" s="40"/>
      <c r="I350" s="40"/>
      <c r="J350" s="40"/>
      <c r="K350" s="40"/>
      <c r="L350" s="40"/>
      <c r="M350" s="40"/>
      <c r="N350" s="40"/>
      <c r="O350" s="40"/>
      <c r="P350" s="40"/>
      <c r="Q350" s="39"/>
      <c r="R350" s="39"/>
      <c r="S350" s="39"/>
    </row>
    <row r="351" spans="3:19">
      <c r="C351" s="39"/>
      <c r="D351" s="39"/>
      <c r="E351" s="39"/>
      <c r="F351" s="39"/>
      <c r="G351" s="39"/>
      <c r="H351" s="40"/>
      <c r="I351" s="40"/>
      <c r="J351" s="40"/>
      <c r="K351" s="40"/>
      <c r="L351" s="40"/>
      <c r="M351" s="40"/>
      <c r="N351" s="40"/>
      <c r="O351" s="40"/>
      <c r="P351" s="40"/>
      <c r="Q351" s="39"/>
      <c r="R351" s="39"/>
      <c r="S351" s="39"/>
    </row>
    <row r="352" spans="3:19">
      <c r="C352" s="39"/>
      <c r="D352" s="39"/>
      <c r="E352" s="39"/>
      <c r="F352" s="39"/>
      <c r="G352" s="39"/>
      <c r="H352" s="40"/>
      <c r="I352" s="40"/>
      <c r="J352" s="40"/>
      <c r="K352" s="40"/>
      <c r="L352" s="40"/>
      <c r="M352" s="40"/>
      <c r="N352" s="40"/>
      <c r="O352" s="40"/>
      <c r="P352" s="40"/>
      <c r="Q352" s="39"/>
      <c r="R352" s="39"/>
      <c r="S352" s="39"/>
    </row>
    <row r="353" spans="1:19">
      <c r="C353" s="39"/>
      <c r="D353" s="39"/>
      <c r="E353" s="39"/>
      <c r="F353" s="39"/>
      <c r="G353" s="39"/>
      <c r="H353" s="40"/>
      <c r="I353" s="40"/>
      <c r="J353" s="40"/>
      <c r="K353" s="40"/>
      <c r="L353" s="40"/>
      <c r="M353" s="40"/>
      <c r="N353" s="40"/>
      <c r="O353" s="40"/>
      <c r="P353" s="40"/>
      <c r="Q353" s="39"/>
      <c r="R353" s="39"/>
      <c r="S353" s="39"/>
    </row>
    <row r="354" spans="1:19">
      <c r="C354" s="39"/>
      <c r="D354" s="39"/>
      <c r="E354" s="39"/>
      <c r="F354" s="39"/>
      <c r="G354" s="39"/>
      <c r="H354" s="39"/>
      <c r="I354" s="39"/>
      <c r="J354" s="39"/>
      <c r="K354" s="39"/>
      <c r="L354" s="39"/>
      <c r="M354" s="39"/>
      <c r="N354" s="39"/>
      <c r="O354" s="39"/>
      <c r="P354" s="39"/>
      <c r="Q354" s="39"/>
      <c r="R354" s="39"/>
      <c r="S354" s="39"/>
    </row>
    <row r="355" spans="1:19">
      <c r="A355" s="38"/>
      <c r="C355" s="38"/>
      <c r="D355" s="38"/>
      <c r="E355" s="38"/>
      <c r="F355" s="38"/>
      <c r="G355" s="38"/>
      <c r="H355" s="38"/>
      <c r="I355" s="38"/>
      <c r="J355" s="38"/>
      <c r="K355" s="38"/>
      <c r="L355" s="38"/>
      <c r="M355" s="38"/>
      <c r="N355" s="38"/>
      <c r="O355" s="38"/>
      <c r="P355" s="38"/>
      <c r="Q355" s="38"/>
      <c r="R355" s="38"/>
      <c r="S355" s="38"/>
    </row>
    <row r="356" spans="1:19">
      <c r="C356" s="39"/>
      <c r="D356" s="39"/>
      <c r="E356" s="39"/>
      <c r="F356" s="39"/>
      <c r="G356" s="39"/>
      <c r="H356" s="40"/>
      <c r="I356" s="40"/>
      <c r="J356" s="40"/>
      <c r="K356" s="40"/>
      <c r="L356" s="40"/>
      <c r="M356" s="40"/>
      <c r="N356" s="40"/>
      <c r="O356" s="40"/>
      <c r="P356" s="40"/>
      <c r="Q356" s="39"/>
      <c r="R356" s="39"/>
      <c r="S356" s="39"/>
    </row>
    <row r="357" spans="1:19">
      <c r="C357" s="39"/>
      <c r="D357" s="39"/>
      <c r="E357" s="39"/>
      <c r="F357" s="39"/>
      <c r="G357" s="39"/>
      <c r="H357" s="40"/>
      <c r="I357" s="40"/>
      <c r="J357" s="40"/>
      <c r="K357" s="40"/>
      <c r="L357" s="40"/>
      <c r="M357" s="40"/>
      <c r="N357" s="40"/>
      <c r="O357" s="40"/>
      <c r="P357" s="40"/>
      <c r="Q357" s="39"/>
      <c r="R357" s="39"/>
      <c r="S357" s="39"/>
    </row>
    <row r="358" spans="1:19">
      <c r="C358" s="39"/>
      <c r="D358" s="39"/>
      <c r="E358" s="39"/>
      <c r="F358" s="39"/>
      <c r="G358" s="39"/>
      <c r="H358" s="40"/>
      <c r="I358" s="40"/>
      <c r="J358" s="40"/>
      <c r="K358" s="40"/>
      <c r="L358" s="40"/>
      <c r="M358" s="40"/>
      <c r="N358" s="40"/>
      <c r="O358" s="40"/>
      <c r="P358" s="40"/>
      <c r="Q358" s="39"/>
      <c r="R358" s="39"/>
      <c r="S358" s="39"/>
    </row>
    <row r="359" spans="1:19">
      <c r="C359" s="39"/>
      <c r="D359" s="39"/>
      <c r="E359" s="39"/>
      <c r="F359" s="39"/>
      <c r="G359" s="39"/>
      <c r="H359" s="40"/>
      <c r="I359" s="40"/>
      <c r="J359" s="40"/>
      <c r="K359" s="40"/>
      <c r="L359" s="40"/>
      <c r="M359" s="40"/>
      <c r="N359" s="40"/>
      <c r="O359" s="40"/>
      <c r="P359" s="40"/>
      <c r="Q359" s="39"/>
      <c r="R359" s="39"/>
      <c r="S359" s="39"/>
    </row>
    <row r="360" spans="1:19">
      <c r="C360" s="39"/>
      <c r="D360" s="39"/>
      <c r="E360" s="39"/>
      <c r="F360" s="39"/>
      <c r="G360" s="39"/>
      <c r="H360" s="40"/>
      <c r="I360" s="40"/>
      <c r="J360" s="40"/>
      <c r="K360" s="40"/>
      <c r="L360" s="40"/>
      <c r="M360" s="40"/>
      <c r="N360" s="40"/>
      <c r="O360" s="40"/>
      <c r="P360" s="40"/>
      <c r="Q360" s="39"/>
      <c r="R360" s="39"/>
      <c r="S360" s="39"/>
    </row>
    <row r="361" spans="1:19">
      <c r="C361" s="39"/>
      <c r="D361" s="39"/>
      <c r="E361" s="39"/>
      <c r="F361" s="39"/>
      <c r="G361" s="39"/>
      <c r="H361" s="40"/>
      <c r="I361" s="40"/>
      <c r="J361" s="40"/>
      <c r="K361" s="40"/>
      <c r="L361" s="40"/>
      <c r="M361" s="40"/>
      <c r="N361" s="40"/>
      <c r="O361" s="40"/>
      <c r="P361" s="40"/>
      <c r="Q361" s="39"/>
      <c r="R361" s="39"/>
      <c r="S361" s="39"/>
    </row>
    <row r="362" spans="1:19">
      <c r="C362" s="39"/>
      <c r="D362" s="39"/>
      <c r="E362" s="39"/>
      <c r="F362" s="39"/>
      <c r="G362" s="39"/>
      <c r="H362" s="40"/>
      <c r="I362" s="40"/>
      <c r="J362" s="40"/>
      <c r="K362" s="40"/>
      <c r="L362" s="40"/>
      <c r="M362" s="40"/>
      <c r="N362" s="40"/>
      <c r="O362" s="40"/>
      <c r="P362" s="40"/>
      <c r="Q362" s="39"/>
      <c r="R362" s="39"/>
      <c r="S362" s="39"/>
    </row>
    <row r="363" spans="1:19">
      <c r="C363" s="39"/>
      <c r="D363" s="39"/>
      <c r="E363" s="39"/>
      <c r="F363" s="39"/>
      <c r="G363" s="39"/>
      <c r="H363" s="40"/>
      <c r="I363" s="40"/>
      <c r="J363" s="40"/>
      <c r="K363" s="40"/>
      <c r="L363" s="40"/>
      <c r="M363" s="40"/>
      <c r="N363" s="40"/>
      <c r="O363" s="40"/>
      <c r="P363" s="40"/>
      <c r="Q363" s="39"/>
      <c r="R363" s="39"/>
      <c r="S363" s="39"/>
    </row>
    <row r="364" spans="1:19">
      <c r="C364" s="39"/>
      <c r="D364" s="39"/>
      <c r="E364" s="39"/>
      <c r="F364" s="39"/>
      <c r="G364" s="39"/>
      <c r="H364" s="40"/>
      <c r="I364" s="40"/>
      <c r="J364" s="40"/>
      <c r="K364" s="40"/>
      <c r="L364" s="40"/>
      <c r="M364" s="40"/>
      <c r="N364" s="40"/>
      <c r="O364" s="40"/>
      <c r="P364" s="40"/>
      <c r="Q364" s="39"/>
      <c r="R364" s="39"/>
      <c r="S364" s="39"/>
    </row>
    <row r="365" spans="1:19">
      <c r="C365" s="39"/>
      <c r="D365" s="39"/>
      <c r="E365" s="39"/>
      <c r="F365" s="39"/>
      <c r="G365" s="39"/>
      <c r="H365" s="40"/>
      <c r="I365" s="40"/>
      <c r="J365" s="40"/>
      <c r="K365" s="40"/>
      <c r="L365" s="40"/>
      <c r="M365" s="40"/>
      <c r="N365" s="40"/>
      <c r="O365" s="40"/>
      <c r="P365" s="40"/>
      <c r="Q365" s="39"/>
      <c r="R365" s="39"/>
      <c r="S365" s="39"/>
    </row>
    <row r="366" spans="1:19">
      <c r="C366" s="39"/>
      <c r="D366" s="39"/>
      <c r="E366" s="39"/>
      <c r="F366" s="39"/>
      <c r="G366" s="39"/>
      <c r="H366" s="40"/>
      <c r="I366" s="40"/>
      <c r="J366" s="40"/>
      <c r="K366" s="40"/>
      <c r="L366" s="40"/>
      <c r="M366" s="40"/>
      <c r="N366" s="40"/>
      <c r="O366" s="40"/>
      <c r="P366" s="40"/>
      <c r="Q366" s="39"/>
      <c r="R366" s="39"/>
      <c r="S366" s="39"/>
    </row>
    <row r="367" spans="1:19">
      <c r="C367" s="39"/>
      <c r="D367" s="39"/>
      <c r="E367" s="39"/>
      <c r="F367" s="39"/>
      <c r="G367" s="39"/>
      <c r="H367" s="40"/>
      <c r="I367" s="40"/>
      <c r="J367" s="40"/>
      <c r="K367" s="40"/>
      <c r="L367" s="40"/>
      <c r="M367" s="40"/>
      <c r="N367" s="40"/>
      <c r="O367" s="40"/>
      <c r="P367" s="40"/>
      <c r="Q367" s="39"/>
      <c r="R367" s="39"/>
      <c r="S367" s="39"/>
    </row>
    <row r="368" spans="1:19">
      <c r="C368" s="39"/>
      <c r="D368" s="39"/>
      <c r="E368" s="39"/>
      <c r="F368" s="39"/>
      <c r="G368" s="39"/>
      <c r="H368" s="40"/>
      <c r="I368" s="40"/>
      <c r="J368" s="40"/>
      <c r="K368" s="40"/>
      <c r="L368" s="40"/>
      <c r="M368" s="40"/>
      <c r="N368" s="40"/>
      <c r="O368" s="40"/>
      <c r="P368" s="40"/>
      <c r="Q368" s="39"/>
      <c r="R368" s="39"/>
      <c r="S368" s="39"/>
    </row>
    <row r="369" spans="3:19">
      <c r="C369" s="39"/>
      <c r="D369" s="39"/>
      <c r="E369" s="39"/>
      <c r="F369" s="39"/>
      <c r="G369" s="39"/>
      <c r="H369" s="40"/>
      <c r="I369" s="40"/>
      <c r="J369" s="40"/>
      <c r="K369" s="40"/>
      <c r="L369" s="40"/>
      <c r="M369" s="40"/>
      <c r="N369" s="40"/>
      <c r="O369" s="40"/>
      <c r="P369" s="40"/>
      <c r="Q369" s="39"/>
      <c r="R369" s="39"/>
      <c r="S369" s="39"/>
    </row>
    <row r="370" spans="3:19">
      <c r="C370" s="39"/>
      <c r="D370" s="39"/>
      <c r="E370" s="39"/>
      <c r="F370" s="39"/>
      <c r="G370" s="39"/>
      <c r="H370" s="40"/>
      <c r="I370" s="40"/>
      <c r="J370" s="40"/>
      <c r="K370" s="40"/>
      <c r="L370" s="40"/>
      <c r="M370" s="40"/>
      <c r="N370" s="40"/>
      <c r="O370" s="40"/>
      <c r="P370" s="40"/>
      <c r="Q370" s="39"/>
      <c r="R370" s="39"/>
      <c r="S370" s="39"/>
    </row>
    <row r="371" spans="3:19">
      <c r="C371" s="39"/>
      <c r="D371" s="39"/>
      <c r="E371" s="39"/>
      <c r="F371" s="39"/>
      <c r="G371" s="39"/>
      <c r="H371" s="40"/>
      <c r="I371" s="40"/>
      <c r="J371" s="40"/>
      <c r="K371" s="40"/>
      <c r="L371" s="40"/>
      <c r="M371" s="40"/>
      <c r="N371" s="40"/>
      <c r="O371" s="40"/>
      <c r="P371" s="40"/>
      <c r="Q371" s="39"/>
      <c r="R371" s="39"/>
      <c r="S371" s="39"/>
    </row>
    <row r="372" spans="3:19">
      <c r="C372" s="39"/>
      <c r="D372" s="39"/>
      <c r="E372" s="39"/>
      <c r="F372" s="39"/>
      <c r="G372" s="39"/>
      <c r="H372" s="40"/>
      <c r="I372" s="40"/>
      <c r="J372" s="40"/>
      <c r="K372" s="40"/>
      <c r="L372" s="40"/>
      <c r="M372" s="40"/>
      <c r="N372" s="40"/>
      <c r="O372" s="40"/>
      <c r="P372" s="40"/>
      <c r="Q372" s="39"/>
      <c r="R372" s="39"/>
      <c r="S372" s="39"/>
    </row>
    <row r="373" spans="3:19">
      <c r="C373" s="39"/>
      <c r="D373" s="39"/>
      <c r="E373" s="39"/>
      <c r="F373" s="39"/>
      <c r="G373" s="39"/>
      <c r="H373" s="40"/>
      <c r="I373" s="40"/>
      <c r="J373" s="40"/>
      <c r="K373" s="40"/>
      <c r="L373" s="40"/>
      <c r="M373" s="40"/>
      <c r="N373" s="40"/>
      <c r="O373" s="40"/>
      <c r="P373" s="40"/>
      <c r="Q373" s="39"/>
      <c r="R373" s="39"/>
      <c r="S373" s="39"/>
    </row>
    <row r="374" spans="3:19">
      <c r="C374" s="39"/>
      <c r="D374" s="39"/>
      <c r="E374" s="39"/>
      <c r="F374" s="39"/>
      <c r="G374" s="39"/>
      <c r="H374" s="40"/>
      <c r="I374" s="40"/>
      <c r="J374" s="40"/>
      <c r="K374" s="40"/>
      <c r="L374" s="40"/>
      <c r="M374" s="40"/>
      <c r="N374" s="40"/>
      <c r="O374" s="40"/>
      <c r="P374" s="40"/>
      <c r="Q374" s="39"/>
      <c r="R374" s="39"/>
      <c r="S374" s="39"/>
    </row>
    <row r="375" spans="3:19">
      <c r="C375" s="39"/>
      <c r="D375" s="39"/>
      <c r="E375" s="39"/>
      <c r="F375" s="39"/>
      <c r="G375" s="39"/>
      <c r="H375" s="40"/>
      <c r="I375" s="40"/>
      <c r="J375" s="40"/>
      <c r="K375" s="40"/>
      <c r="L375" s="40"/>
      <c r="M375" s="40"/>
      <c r="N375" s="40"/>
      <c r="O375" s="40"/>
      <c r="P375" s="40"/>
      <c r="Q375" s="39"/>
      <c r="R375" s="39"/>
      <c r="S375" s="39"/>
    </row>
    <row r="376" spans="3:19">
      <c r="C376" s="39"/>
      <c r="D376" s="39"/>
      <c r="E376" s="39"/>
      <c r="F376" s="39"/>
      <c r="G376" s="39"/>
      <c r="H376" s="40"/>
      <c r="I376" s="40"/>
      <c r="J376" s="40"/>
      <c r="K376" s="40"/>
      <c r="L376" s="40"/>
      <c r="M376" s="40"/>
      <c r="N376" s="40"/>
      <c r="O376" s="40"/>
      <c r="P376" s="40"/>
      <c r="Q376" s="39"/>
      <c r="R376" s="39"/>
      <c r="S376" s="39"/>
    </row>
    <row r="377" spans="3:19">
      <c r="C377" s="39"/>
      <c r="D377" s="39"/>
      <c r="E377" s="39"/>
      <c r="F377" s="39"/>
      <c r="G377" s="39"/>
      <c r="H377" s="40"/>
      <c r="I377" s="40"/>
      <c r="J377" s="40"/>
      <c r="K377" s="40"/>
      <c r="L377" s="40"/>
      <c r="M377" s="40"/>
      <c r="N377" s="40"/>
      <c r="O377" s="40"/>
      <c r="P377" s="40"/>
      <c r="Q377" s="39"/>
      <c r="R377" s="39"/>
      <c r="S377" s="39"/>
    </row>
    <row r="378" spans="3:19">
      <c r="C378" s="39"/>
      <c r="D378" s="39"/>
      <c r="E378" s="39"/>
      <c r="F378" s="39"/>
      <c r="G378" s="39"/>
      <c r="H378" s="40"/>
      <c r="I378" s="40"/>
      <c r="J378" s="40"/>
      <c r="K378" s="40"/>
      <c r="L378" s="40"/>
      <c r="M378" s="40"/>
      <c r="N378" s="40"/>
      <c r="O378" s="40"/>
      <c r="P378" s="40"/>
      <c r="Q378" s="39"/>
      <c r="R378" s="39"/>
      <c r="S378" s="39"/>
    </row>
    <row r="379" spans="3:19">
      <c r="C379" s="39"/>
      <c r="D379" s="39"/>
      <c r="E379" s="39"/>
      <c r="F379" s="39"/>
      <c r="G379" s="39"/>
      <c r="H379" s="40"/>
      <c r="I379" s="40"/>
      <c r="J379" s="40"/>
      <c r="K379" s="40"/>
      <c r="L379" s="40"/>
      <c r="M379" s="40"/>
      <c r="N379" s="40"/>
      <c r="O379" s="40"/>
      <c r="P379" s="40"/>
      <c r="Q379" s="39"/>
      <c r="R379" s="39"/>
      <c r="S379" s="39"/>
    </row>
    <row r="380" spans="3:19">
      <c r="C380" s="39"/>
      <c r="D380" s="39"/>
      <c r="E380" s="39"/>
      <c r="F380" s="39"/>
      <c r="G380" s="39"/>
      <c r="H380" s="40"/>
      <c r="I380" s="40"/>
      <c r="J380" s="40"/>
      <c r="K380" s="40"/>
      <c r="L380" s="40"/>
      <c r="M380" s="40"/>
      <c r="N380" s="40"/>
      <c r="O380" s="40"/>
      <c r="P380" s="40"/>
      <c r="Q380" s="39"/>
      <c r="R380" s="39"/>
      <c r="S380" s="39"/>
    </row>
    <row r="381" spans="3:19">
      <c r="C381" s="39"/>
      <c r="D381" s="39"/>
      <c r="E381" s="39"/>
      <c r="F381" s="39"/>
      <c r="G381" s="39"/>
      <c r="H381" s="40"/>
      <c r="I381" s="40"/>
      <c r="J381" s="40"/>
      <c r="K381" s="40"/>
      <c r="L381" s="40"/>
      <c r="M381" s="40"/>
      <c r="N381" s="40"/>
      <c r="O381" s="40"/>
      <c r="P381" s="40"/>
      <c r="Q381" s="39"/>
      <c r="R381" s="39"/>
      <c r="S381" s="39"/>
    </row>
    <row r="382" spans="3:19">
      <c r="C382" s="39"/>
      <c r="D382" s="39"/>
      <c r="E382" s="39"/>
      <c r="F382" s="39"/>
      <c r="G382" s="39"/>
      <c r="H382" s="40"/>
      <c r="I382" s="40"/>
      <c r="J382" s="40"/>
      <c r="K382" s="40"/>
      <c r="L382" s="40"/>
      <c r="M382" s="40"/>
      <c r="N382" s="40"/>
      <c r="O382" s="40"/>
      <c r="P382" s="40"/>
      <c r="Q382" s="39"/>
      <c r="R382" s="39"/>
      <c r="S382" s="39"/>
    </row>
    <row r="383" spans="3:19">
      <c r="C383" s="39"/>
      <c r="D383" s="39"/>
      <c r="E383" s="39"/>
      <c r="F383" s="39"/>
      <c r="G383" s="39"/>
      <c r="H383" s="40"/>
      <c r="I383" s="40"/>
      <c r="J383" s="40"/>
      <c r="K383" s="40"/>
      <c r="L383" s="40"/>
      <c r="M383" s="40"/>
      <c r="N383" s="40"/>
      <c r="O383" s="40"/>
      <c r="P383" s="40"/>
      <c r="Q383" s="39"/>
      <c r="R383" s="39"/>
      <c r="S383" s="39"/>
    </row>
    <row r="384" spans="3:19">
      <c r="C384" s="39"/>
      <c r="D384" s="39"/>
      <c r="E384" s="39"/>
      <c r="F384" s="39"/>
      <c r="G384" s="39"/>
      <c r="H384" s="40"/>
      <c r="I384" s="40"/>
      <c r="J384" s="40"/>
      <c r="K384" s="40"/>
      <c r="L384" s="40"/>
      <c r="M384" s="40"/>
      <c r="N384" s="40"/>
      <c r="O384" s="40"/>
      <c r="P384" s="40"/>
      <c r="Q384" s="39"/>
      <c r="R384" s="39"/>
      <c r="S384" s="39"/>
    </row>
    <row r="385" spans="3:19">
      <c r="C385" s="39"/>
      <c r="D385" s="39"/>
      <c r="E385" s="39"/>
      <c r="F385" s="39"/>
      <c r="G385" s="39"/>
      <c r="H385" s="40"/>
      <c r="I385" s="40"/>
      <c r="J385" s="40"/>
      <c r="K385" s="40"/>
      <c r="L385" s="40"/>
      <c r="M385" s="40"/>
      <c r="N385" s="40"/>
      <c r="O385" s="40"/>
      <c r="P385" s="40"/>
      <c r="Q385" s="39"/>
      <c r="R385" s="39"/>
      <c r="S385" s="39"/>
    </row>
    <row r="386" spans="3:19">
      <c r="C386" s="39"/>
      <c r="D386" s="39"/>
      <c r="E386" s="39"/>
      <c r="F386" s="39"/>
      <c r="G386" s="39"/>
      <c r="H386" s="40"/>
      <c r="I386" s="40"/>
      <c r="J386" s="40"/>
      <c r="K386" s="40"/>
      <c r="L386" s="40"/>
      <c r="M386" s="40"/>
      <c r="N386" s="40"/>
      <c r="O386" s="40"/>
      <c r="P386" s="40"/>
      <c r="Q386" s="39"/>
      <c r="R386" s="39"/>
      <c r="S386" s="39"/>
    </row>
    <row r="387" spans="3:19">
      <c r="C387" s="39"/>
      <c r="D387" s="39"/>
      <c r="E387" s="39"/>
      <c r="F387" s="39"/>
      <c r="G387" s="39"/>
      <c r="H387" s="40"/>
      <c r="I387" s="40"/>
      <c r="J387" s="40"/>
      <c r="K387" s="40"/>
      <c r="L387" s="40"/>
      <c r="M387" s="40"/>
      <c r="N387" s="40"/>
      <c r="O387" s="40"/>
      <c r="P387" s="40"/>
      <c r="Q387" s="39"/>
      <c r="R387" s="39"/>
      <c r="S387" s="39"/>
    </row>
    <row r="388" spans="3:19">
      <c r="C388" s="39"/>
      <c r="D388" s="39"/>
      <c r="E388" s="39"/>
      <c r="F388" s="39"/>
      <c r="G388" s="39"/>
      <c r="H388" s="40"/>
      <c r="I388" s="40"/>
      <c r="J388" s="40"/>
      <c r="K388" s="40"/>
      <c r="L388" s="40"/>
      <c r="M388" s="40"/>
      <c r="N388" s="40"/>
      <c r="O388" s="40"/>
      <c r="P388" s="40"/>
      <c r="Q388" s="39"/>
      <c r="R388" s="39"/>
      <c r="S388" s="39"/>
    </row>
    <row r="389" spans="3:19">
      <c r="C389" s="39"/>
      <c r="D389" s="39"/>
      <c r="E389" s="39"/>
      <c r="F389" s="39"/>
      <c r="G389" s="39"/>
      <c r="H389" s="40"/>
      <c r="I389" s="40"/>
      <c r="J389" s="40"/>
      <c r="K389" s="40"/>
      <c r="L389" s="40"/>
      <c r="M389" s="40"/>
      <c r="N389" s="40"/>
      <c r="O389" s="40"/>
      <c r="P389" s="40"/>
      <c r="Q389" s="39"/>
      <c r="R389" s="39"/>
      <c r="S389" s="39"/>
    </row>
    <row r="390" spans="3:19">
      <c r="C390" s="39"/>
      <c r="D390" s="39"/>
      <c r="E390" s="39"/>
      <c r="F390" s="39"/>
      <c r="G390" s="39"/>
      <c r="H390" s="40"/>
      <c r="I390" s="40"/>
      <c r="J390" s="40"/>
      <c r="K390" s="40"/>
      <c r="L390" s="40"/>
      <c r="M390" s="40"/>
      <c r="N390" s="40"/>
      <c r="O390" s="40"/>
      <c r="P390" s="40"/>
      <c r="Q390" s="39"/>
      <c r="R390" s="39"/>
      <c r="S390" s="39"/>
    </row>
    <row r="391" spans="3:19">
      <c r="C391" s="39"/>
      <c r="D391" s="39"/>
      <c r="E391" s="39"/>
      <c r="F391" s="39"/>
      <c r="G391" s="39"/>
      <c r="H391" s="40"/>
      <c r="I391" s="40"/>
      <c r="J391" s="40"/>
      <c r="K391" s="40"/>
      <c r="L391" s="40"/>
      <c r="M391" s="40"/>
      <c r="N391" s="40"/>
      <c r="O391" s="40"/>
      <c r="P391" s="40"/>
      <c r="Q391" s="39"/>
      <c r="R391" s="39"/>
      <c r="S391" s="39"/>
    </row>
    <row r="392" spans="3:19">
      <c r="C392" s="39"/>
      <c r="D392" s="39"/>
      <c r="E392" s="39"/>
      <c r="F392" s="39"/>
      <c r="G392" s="39"/>
      <c r="H392" s="40"/>
      <c r="I392" s="40"/>
      <c r="J392" s="40"/>
      <c r="K392" s="40"/>
      <c r="L392" s="40"/>
      <c r="M392" s="40"/>
      <c r="N392" s="40"/>
      <c r="O392" s="40"/>
      <c r="P392" s="40"/>
      <c r="Q392" s="39"/>
      <c r="R392" s="39"/>
      <c r="S392" s="39"/>
    </row>
    <row r="393" spans="3:19">
      <c r="C393" s="39"/>
      <c r="D393" s="39"/>
      <c r="E393" s="39"/>
      <c r="F393" s="39"/>
      <c r="G393" s="39"/>
      <c r="H393" s="40"/>
      <c r="I393" s="40"/>
      <c r="J393" s="40"/>
      <c r="K393" s="40"/>
      <c r="L393" s="40"/>
      <c r="M393" s="40"/>
      <c r="N393" s="40"/>
      <c r="O393" s="40"/>
      <c r="P393" s="40"/>
      <c r="Q393" s="39"/>
      <c r="R393" s="39"/>
      <c r="S393" s="39"/>
    </row>
    <row r="394" spans="3:19">
      <c r="C394" s="39"/>
      <c r="D394" s="39"/>
      <c r="E394" s="39"/>
      <c r="F394" s="39"/>
      <c r="G394" s="39"/>
      <c r="H394" s="40"/>
      <c r="I394" s="40"/>
      <c r="J394" s="40"/>
      <c r="K394" s="40"/>
      <c r="L394" s="40"/>
      <c r="M394" s="40"/>
      <c r="N394" s="40"/>
      <c r="O394" s="40"/>
      <c r="P394" s="40"/>
      <c r="Q394" s="39"/>
      <c r="R394" s="39"/>
      <c r="S394" s="39"/>
    </row>
    <row r="395" spans="3:19">
      <c r="C395" s="39"/>
      <c r="D395" s="39"/>
      <c r="E395" s="39"/>
      <c r="F395" s="39"/>
      <c r="G395" s="39"/>
      <c r="H395" s="40"/>
      <c r="I395" s="40"/>
      <c r="J395" s="40"/>
      <c r="K395" s="40"/>
      <c r="L395" s="40"/>
      <c r="M395" s="40"/>
      <c r="N395" s="40"/>
      <c r="O395" s="40"/>
      <c r="P395" s="40"/>
      <c r="Q395" s="39"/>
      <c r="R395" s="39"/>
      <c r="S395" s="39"/>
    </row>
    <row r="396" spans="3:19">
      <c r="C396" s="39"/>
      <c r="D396" s="39"/>
      <c r="E396" s="39"/>
      <c r="F396" s="39"/>
      <c r="G396" s="39"/>
      <c r="H396" s="40"/>
      <c r="I396" s="40"/>
      <c r="J396" s="40"/>
      <c r="K396" s="40"/>
      <c r="L396" s="40"/>
      <c r="M396" s="40"/>
      <c r="N396" s="40"/>
      <c r="O396" s="40"/>
      <c r="P396" s="40"/>
      <c r="Q396" s="39"/>
      <c r="R396" s="39"/>
      <c r="S396" s="39"/>
    </row>
    <row r="397" spans="3:19">
      <c r="C397" s="39"/>
      <c r="D397" s="39"/>
      <c r="E397" s="39"/>
      <c r="F397" s="39"/>
      <c r="G397" s="39"/>
      <c r="H397" s="40"/>
      <c r="I397" s="40"/>
      <c r="J397" s="40"/>
      <c r="K397" s="40"/>
      <c r="L397" s="40"/>
      <c r="M397" s="40"/>
      <c r="N397" s="40"/>
      <c r="O397" s="40"/>
      <c r="P397" s="40"/>
      <c r="Q397" s="39"/>
      <c r="R397" s="39"/>
      <c r="S397" s="39"/>
    </row>
    <row r="398" spans="3:19">
      <c r="C398" s="39"/>
      <c r="D398" s="39"/>
      <c r="E398" s="39"/>
      <c r="F398" s="39"/>
      <c r="G398" s="39"/>
      <c r="H398" s="40"/>
      <c r="I398" s="40"/>
      <c r="J398" s="40"/>
      <c r="K398" s="40"/>
      <c r="L398" s="40"/>
      <c r="M398" s="40"/>
      <c r="N398" s="40"/>
      <c r="O398" s="40"/>
      <c r="P398" s="40"/>
      <c r="Q398" s="39"/>
      <c r="R398" s="39"/>
      <c r="S398" s="39"/>
    </row>
    <row r="399" spans="3:19">
      <c r="C399" s="39"/>
      <c r="D399" s="39"/>
      <c r="E399" s="39"/>
      <c r="F399" s="39"/>
      <c r="G399" s="39"/>
      <c r="H399" s="40"/>
      <c r="I399" s="40"/>
      <c r="J399" s="40"/>
      <c r="K399" s="40"/>
      <c r="L399" s="40"/>
      <c r="M399" s="40"/>
      <c r="N399" s="40"/>
      <c r="O399" s="40"/>
      <c r="P399" s="40"/>
      <c r="Q399" s="39"/>
      <c r="R399" s="39"/>
      <c r="S399" s="39"/>
    </row>
    <row r="400" spans="3:19">
      <c r="C400" s="39"/>
      <c r="D400" s="39"/>
      <c r="E400" s="39"/>
      <c r="F400" s="39"/>
      <c r="G400" s="39"/>
      <c r="H400" s="40"/>
      <c r="I400" s="40"/>
      <c r="J400" s="40"/>
      <c r="K400" s="40"/>
      <c r="L400" s="40"/>
      <c r="M400" s="40"/>
      <c r="N400" s="40"/>
      <c r="O400" s="40"/>
      <c r="P400" s="40"/>
      <c r="Q400" s="39"/>
      <c r="R400" s="39"/>
      <c r="S400" s="39"/>
    </row>
    <row r="401" spans="3:19">
      <c r="C401" s="39"/>
      <c r="D401" s="39"/>
      <c r="E401" s="39"/>
      <c r="F401" s="39"/>
      <c r="G401" s="39"/>
      <c r="H401" s="40"/>
      <c r="I401" s="40"/>
      <c r="J401" s="40"/>
      <c r="K401" s="40"/>
      <c r="L401" s="40"/>
      <c r="M401" s="40"/>
      <c r="N401" s="40"/>
      <c r="O401" s="40"/>
      <c r="P401" s="40"/>
      <c r="Q401" s="39"/>
      <c r="R401" s="39"/>
      <c r="S401" s="39"/>
    </row>
    <row r="402" spans="3:19">
      <c r="C402" s="39"/>
      <c r="D402" s="39"/>
      <c r="E402" s="39"/>
      <c r="F402" s="39"/>
      <c r="G402" s="39"/>
      <c r="H402" s="40"/>
      <c r="I402" s="40"/>
      <c r="J402" s="40"/>
      <c r="K402" s="40"/>
      <c r="L402" s="40"/>
      <c r="M402" s="40"/>
      <c r="N402" s="40"/>
      <c r="O402" s="40"/>
      <c r="P402" s="40"/>
      <c r="Q402" s="39"/>
      <c r="R402" s="39"/>
      <c r="S402" s="39"/>
    </row>
    <row r="403" spans="3:19">
      <c r="C403" s="39"/>
      <c r="D403" s="39"/>
      <c r="E403" s="39"/>
      <c r="F403" s="39"/>
      <c r="G403" s="39"/>
      <c r="H403" s="40"/>
      <c r="I403" s="40"/>
      <c r="J403" s="40"/>
      <c r="K403" s="40"/>
      <c r="L403" s="40"/>
      <c r="M403" s="40"/>
      <c r="N403" s="40"/>
      <c r="O403" s="40"/>
      <c r="P403" s="40"/>
      <c r="Q403" s="39"/>
      <c r="R403" s="39"/>
      <c r="S403" s="39"/>
    </row>
    <row r="404" spans="3:19">
      <c r="C404" s="39"/>
      <c r="D404" s="39"/>
      <c r="E404" s="39"/>
      <c r="F404" s="39"/>
      <c r="G404" s="39"/>
      <c r="H404" s="40"/>
      <c r="I404" s="40"/>
      <c r="J404" s="40"/>
      <c r="K404" s="40"/>
      <c r="L404" s="40"/>
      <c r="M404" s="40"/>
      <c r="N404" s="40"/>
      <c r="O404" s="40"/>
      <c r="P404" s="40"/>
      <c r="Q404" s="39"/>
      <c r="R404" s="39"/>
      <c r="S404" s="39"/>
    </row>
    <row r="405" spans="3:19">
      <c r="C405" s="39"/>
      <c r="D405" s="39"/>
      <c r="E405" s="39"/>
      <c r="F405" s="39"/>
      <c r="G405" s="39"/>
      <c r="H405" s="40"/>
      <c r="I405" s="40"/>
      <c r="J405" s="40"/>
      <c r="K405" s="40"/>
      <c r="L405" s="40"/>
      <c r="M405" s="40"/>
      <c r="N405" s="40"/>
      <c r="O405" s="40"/>
      <c r="P405" s="40"/>
      <c r="Q405" s="39"/>
      <c r="R405" s="39"/>
      <c r="S405" s="39"/>
    </row>
    <row r="406" spans="3:19">
      <c r="C406" s="39"/>
      <c r="D406" s="39"/>
      <c r="E406" s="39"/>
      <c r="F406" s="39"/>
      <c r="G406" s="39"/>
      <c r="H406" s="40"/>
      <c r="I406" s="40"/>
      <c r="J406" s="40"/>
      <c r="K406" s="40"/>
      <c r="L406" s="40"/>
      <c r="M406" s="40"/>
      <c r="N406" s="40"/>
      <c r="O406" s="40"/>
      <c r="P406" s="40"/>
      <c r="Q406" s="39"/>
      <c r="R406" s="39"/>
      <c r="S406" s="39"/>
    </row>
    <row r="407" spans="3:19">
      <c r="C407" s="39"/>
      <c r="D407" s="39"/>
      <c r="E407" s="39"/>
      <c r="F407" s="39"/>
      <c r="G407" s="39"/>
      <c r="H407" s="40"/>
      <c r="I407" s="40"/>
      <c r="J407" s="40"/>
      <c r="K407" s="40"/>
      <c r="L407" s="40"/>
      <c r="M407" s="40"/>
      <c r="N407" s="40"/>
      <c r="O407" s="40"/>
      <c r="P407" s="40"/>
      <c r="Q407" s="39"/>
      <c r="R407" s="39"/>
      <c r="S407" s="39"/>
    </row>
    <row r="408" spans="3:19">
      <c r="C408" s="39"/>
      <c r="D408" s="39"/>
      <c r="E408" s="39"/>
      <c r="F408" s="39"/>
      <c r="G408" s="39"/>
      <c r="H408" s="40"/>
      <c r="I408" s="40"/>
      <c r="J408" s="40"/>
      <c r="K408" s="40"/>
      <c r="L408" s="40"/>
      <c r="M408" s="40"/>
      <c r="N408" s="40"/>
      <c r="O408" s="40"/>
      <c r="P408" s="40"/>
      <c r="Q408" s="39"/>
      <c r="R408" s="39"/>
      <c r="S408" s="39"/>
    </row>
    <row r="409" spans="3:19">
      <c r="C409" s="39"/>
      <c r="D409" s="39"/>
      <c r="E409" s="39"/>
      <c r="F409" s="39"/>
      <c r="G409" s="39"/>
      <c r="H409" s="40"/>
      <c r="I409" s="40"/>
      <c r="J409" s="40"/>
      <c r="K409" s="40"/>
      <c r="L409" s="40"/>
      <c r="M409" s="40"/>
      <c r="N409" s="40"/>
      <c r="O409" s="40"/>
      <c r="P409" s="40"/>
      <c r="Q409" s="39"/>
      <c r="R409" s="39"/>
      <c r="S409" s="39"/>
    </row>
    <row r="410" spans="3:19">
      <c r="C410" s="39"/>
      <c r="D410" s="39"/>
      <c r="E410" s="39"/>
      <c r="F410" s="39"/>
      <c r="G410" s="39"/>
      <c r="H410" s="40"/>
      <c r="I410" s="40"/>
      <c r="J410" s="40"/>
      <c r="K410" s="40"/>
      <c r="L410" s="40"/>
      <c r="M410" s="40"/>
      <c r="N410" s="40"/>
      <c r="O410" s="40"/>
      <c r="P410" s="40"/>
      <c r="Q410" s="39"/>
      <c r="R410" s="39"/>
      <c r="S410" s="39"/>
    </row>
    <row r="411" spans="3:19">
      <c r="C411" s="39"/>
      <c r="D411" s="39"/>
      <c r="E411" s="39"/>
      <c r="F411" s="39"/>
      <c r="G411" s="39"/>
      <c r="H411" s="40"/>
      <c r="I411" s="40"/>
      <c r="J411" s="40"/>
      <c r="K411" s="40"/>
      <c r="L411" s="40"/>
      <c r="M411" s="40"/>
      <c r="N411" s="40"/>
      <c r="O411" s="40"/>
      <c r="P411" s="40"/>
      <c r="Q411" s="39"/>
      <c r="R411" s="39"/>
      <c r="S411" s="39"/>
    </row>
    <row r="412" spans="3:19">
      <c r="C412" s="39"/>
      <c r="D412" s="39"/>
      <c r="E412" s="39"/>
      <c r="F412" s="39"/>
      <c r="G412" s="39"/>
      <c r="H412" s="40"/>
      <c r="I412" s="40"/>
      <c r="J412" s="40"/>
      <c r="K412" s="40"/>
      <c r="L412" s="40"/>
      <c r="M412" s="40"/>
      <c r="N412" s="40"/>
      <c r="O412" s="40"/>
      <c r="P412" s="40"/>
      <c r="Q412" s="39"/>
      <c r="R412" s="39"/>
      <c r="S412" s="39"/>
    </row>
    <row r="413" spans="3:19">
      <c r="C413" s="39"/>
      <c r="D413" s="39"/>
      <c r="E413" s="39"/>
      <c r="F413" s="39"/>
      <c r="G413" s="39"/>
      <c r="H413" s="40"/>
      <c r="I413" s="40"/>
      <c r="J413" s="40"/>
      <c r="K413" s="40"/>
      <c r="L413" s="40"/>
      <c r="M413" s="40"/>
      <c r="N413" s="40"/>
      <c r="O413" s="40"/>
      <c r="P413" s="40"/>
      <c r="Q413" s="39"/>
      <c r="R413" s="39"/>
      <c r="S413" s="39"/>
    </row>
    <row r="414" spans="3:19">
      <c r="C414" s="39"/>
      <c r="D414" s="39"/>
      <c r="E414" s="39"/>
      <c r="F414" s="39"/>
      <c r="G414" s="39"/>
      <c r="H414" s="40"/>
      <c r="I414" s="40"/>
      <c r="J414" s="40"/>
      <c r="K414" s="40"/>
      <c r="L414" s="40"/>
      <c r="M414" s="40"/>
      <c r="N414" s="40"/>
      <c r="O414" s="40"/>
      <c r="P414" s="40"/>
      <c r="Q414" s="39"/>
      <c r="R414" s="39"/>
      <c r="S414" s="39"/>
    </row>
    <row r="415" spans="3:19">
      <c r="C415" s="39"/>
      <c r="D415" s="39"/>
      <c r="E415" s="39"/>
      <c r="F415" s="39"/>
      <c r="G415" s="39"/>
      <c r="H415" s="40"/>
      <c r="I415" s="40"/>
      <c r="J415" s="40"/>
      <c r="K415" s="40"/>
      <c r="L415" s="40"/>
      <c r="M415" s="40"/>
      <c r="N415" s="40"/>
      <c r="O415" s="40"/>
      <c r="P415" s="40"/>
      <c r="Q415" s="39"/>
      <c r="R415" s="39"/>
      <c r="S415" s="39"/>
    </row>
    <row r="416" spans="3:19">
      <c r="C416" s="39"/>
      <c r="D416" s="39"/>
      <c r="E416" s="39"/>
      <c r="F416" s="39"/>
      <c r="G416" s="39"/>
      <c r="H416" s="40"/>
      <c r="I416" s="40"/>
      <c r="J416" s="40"/>
      <c r="K416" s="40"/>
      <c r="L416" s="40"/>
      <c r="M416" s="40"/>
      <c r="N416" s="40"/>
      <c r="O416" s="40"/>
      <c r="P416" s="40"/>
      <c r="Q416" s="39"/>
      <c r="R416" s="39"/>
      <c r="S416" s="39"/>
    </row>
    <row r="417" spans="3:19">
      <c r="C417" s="39"/>
      <c r="D417" s="39"/>
      <c r="E417" s="39"/>
      <c r="F417" s="39"/>
      <c r="G417" s="39"/>
      <c r="H417" s="40"/>
      <c r="I417" s="40"/>
      <c r="J417" s="40"/>
      <c r="K417" s="40"/>
      <c r="L417" s="40"/>
      <c r="M417" s="40"/>
      <c r="N417" s="40"/>
      <c r="O417" s="40"/>
      <c r="P417" s="40"/>
      <c r="Q417" s="39"/>
      <c r="R417" s="39"/>
      <c r="S417" s="39"/>
    </row>
    <row r="418" spans="3:19">
      <c r="C418" s="39"/>
      <c r="D418" s="39"/>
      <c r="E418" s="39"/>
      <c r="F418" s="39"/>
      <c r="G418" s="39"/>
      <c r="H418" s="40"/>
      <c r="I418" s="40"/>
      <c r="J418" s="40"/>
      <c r="K418" s="40"/>
      <c r="L418" s="40"/>
      <c r="M418" s="40"/>
      <c r="N418" s="40"/>
      <c r="O418" s="40"/>
      <c r="P418" s="40"/>
      <c r="Q418" s="39"/>
      <c r="R418" s="39"/>
      <c r="S418" s="39"/>
    </row>
    <row r="419" spans="3:19">
      <c r="C419" s="39"/>
      <c r="D419" s="39"/>
      <c r="E419" s="39"/>
      <c r="F419" s="39"/>
      <c r="G419" s="39"/>
      <c r="H419" s="40"/>
      <c r="I419" s="40"/>
      <c r="J419" s="40"/>
      <c r="K419" s="40"/>
      <c r="L419" s="40"/>
      <c r="M419" s="40"/>
      <c r="N419" s="40"/>
      <c r="O419" s="40"/>
      <c r="P419" s="40"/>
      <c r="Q419" s="39"/>
      <c r="R419" s="39"/>
      <c r="S419" s="39"/>
    </row>
    <row r="420" spans="3:19">
      <c r="C420" s="39"/>
      <c r="D420" s="39"/>
      <c r="E420" s="39"/>
      <c r="F420" s="39"/>
      <c r="G420" s="39"/>
      <c r="H420" s="40"/>
      <c r="I420" s="40"/>
      <c r="J420" s="40"/>
      <c r="K420" s="40"/>
      <c r="L420" s="40"/>
      <c r="M420" s="40"/>
      <c r="N420" s="40"/>
      <c r="O420" s="40"/>
      <c r="P420" s="40"/>
      <c r="Q420" s="39"/>
      <c r="R420" s="39"/>
      <c r="S420" s="39"/>
    </row>
    <row r="421" spans="3:19">
      <c r="C421" s="39"/>
      <c r="D421" s="39"/>
      <c r="E421" s="39"/>
      <c r="F421" s="39"/>
      <c r="G421" s="39"/>
      <c r="H421" s="40"/>
      <c r="I421" s="40"/>
      <c r="J421" s="40"/>
      <c r="K421" s="40"/>
      <c r="L421" s="40"/>
      <c r="M421" s="40"/>
      <c r="N421" s="40"/>
      <c r="O421" s="40"/>
      <c r="P421" s="40"/>
      <c r="Q421" s="39"/>
      <c r="R421" s="39"/>
      <c r="S421" s="39"/>
    </row>
    <row r="422" spans="3:19">
      <c r="C422" s="39"/>
      <c r="D422" s="39"/>
      <c r="E422" s="39"/>
      <c r="F422" s="39"/>
      <c r="G422" s="39"/>
      <c r="H422" s="40"/>
      <c r="I422" s="40"/>
      <c r="J422" s="40"/>
      <c r="K422" s="40"/>
      <c r="L422" s="40"/>
      <c r="M422" s="40"/>
      <c r="N422" s="40"/>
      <c r="O422" s="40"/>
      <c r="P422" s="40"/>
      <c r="Q422" s="39"/>
      <c r="R422" s="39"/>
      <c r="S422" s="39"/>
    </row>
    <row r="423" spans="3:19">
      <c r="C423" s="39"/>
      <c r="D423" s="39"/>
      <c r="E423" s="39"/>
      <c r="F423" s="39"/>
      <c r="G423" s="39"/>
      <c r="H423" s="40"/>
      <c r="I423" s="40"/>
      <c r="J423" s="40"/>
      <c r="K423" s="40"/>
      <c r="L423" s="40"/>
      <c r="M423" s="40"/>
      <c r="N423" s="40"/>
      <c r="O423" s="40"/>
      <c r="P423" s="40"/>
      <c r="Q423" s="39"/>
      <c r="R423" s="39"/>
      <c r="S423" s="39"/>
    </row>
    <row r="424" spans="3:19">
      <c r="C424" s="39"/>
      <c r="D424" s="39"/>
      <c r="E424" s="39"/>
      <c r="F424" s="39"/>
      <c r="G424" s="39"/>
      <c r="H424" s="40"/>
      <c r="I424" s="40"/>
      <c r="J424" s="40"/>
      <c r="K424" s="40"/>
      <c r="L424" s="40"/>
      <c r="M424" s="40"/>
      <c r="N424" s="40"/>
      <c r="O424" s="40"/>
      <c r="P424" s="40"/>
      <c r="Q424" s="39"/>
      <c r="R424" s="39"/>
      <c r="S424" s="39"/>
    </row>
    <row r="425" spans="3:19">
      <c r="C425" s="39"/>
      <c r="D425" s="39"/>
      <c r="E425" s="39"/>
      <c r="F425" s="39"/>
      <c r="G425" s="39"/>
      <c r="H425" s="40"/>
      <c r="I425" s="40"/>
      <c r="J425" s="40"/>
      <c r="K425" s="40"/>
      <c r="L425" s="40"/>
      <c r="M425" s="40"/>
      <c r="N425" s="40"/>
      <c r="O425" s="40"/>
      <c r="P425" s="40"/>
      <c r="Q425" s="39"/>
      <c r="R425" s="39"/>
      <c r="S425" s="39"/>
    </row>
    <row r="426" spans="3:19">
      <c r="C426" s="39"/>
      <c r="D426" s="39"/>
      <c r="E426" s="39"/>
      <c r="F426" s="39"/>
      <c r="G426" s="39"/>
      <c r="H426" s="40"/>
      <c r="I426" s="40"/>
      <c r="J426" s="40"/>
      <c r="K426" s="40"/>
      <c r="L426" s="40"/>
      <c r="M426" s="40"/>
      <c r="N426" s="40"/>
      <c r="O426" s="40"/>
      <c r="P426" s="40"/>
      <c r="Q426" s="39"/>
      <c r="R426" s="39"/>
      <c r="S426" s="39"/>
    </row>
    <row r="427" spans="3:19">
      <c r="C427" s="39"/>
      <c r="D427" s="39"/>
      <c r="E427" s="39"/>
      <c r="F427" s="39"/>
      <c r="G427" s="39"/>
      <c r="H427" s="40"/>
      <c r="I427" s="40"/>
      <c r="J427" s="40"/>
      <c r="K427" s="40"/>
      <c r="L427" s="40"/>
      <c r="M427" s="40"/>
      <c r="N427" s="40"/>
      <c r="O427" s="40"/>
      <c r="P427" s="40"/>
      <c r="Q427" s="39"/>
      <c r="R427" s="39"/>
      <c r="S427" s="39"/>
    </row>
    <row r="428" spans="3:19">
      <c r="C428" s="39"/>
      <c r="D428" s="39"/>
      <c r="E428" s="39"/>
      <c r="F428" s="39"/>
      <c r="G428" s="39"/>
      <c r="H428" s="40"/>
      <c r="I428" s="40"/>
      <c r="J428" s="40"/>
      <c r="K428" s="40"/>
      <c r="L428" s="40"/>
      <c r="M428" s="40"/>
      <c r="N428" s="40"/>
      <c r="O428" s="40"/>
      <c r="P428" s="40"/>
      <c r="Q428" s="39"/>
      <c r="R428" s="39"/>
      <c r="S428" s="39"/>
    </row>
    <row r="429" spans="3:19">
      <c r="C429" s="39"/>
      <c r="D429" s="39"/>
      <c r="E429" s="39"/>
      <c r="F429" s="39"/>
      <c r="G429" s="39"/>
      <c r="H429" s="40"/>
      <c r="I429" s="40"/>
      <c r="J429" s="40"/>
      <c r="K429" s="40"/>
      <c r="L429" s="40"/>
      <c r="M429" s="40"/>
      <c r="N429" s="40"/>
      <c r="O429" s="40"/>
      <c r="P429" s="40"/>
      <c r="Q429" s="39"/>
      <c r="R429" s="39"/>
      <c r="S429" s="39"/>
    </row>
    <row r="430" spans="3:19">
      <c r="C430" s="39"/>
      <c r="D430" s="39"/>
      <c r="E430" s="39"/>
      <c r="F430" s="39"/>
      <c r="G430" s="39"/>
      <c r="H430" s="40"/>
      <c r="I430" s="40"/>
      <c r="J430" s="40"/>
      <c r="K430" s="40"/>
      <c r="L430" s="40"/>
      <c r="M430" s="40"/>
      <c r="N430" s="40"/>
      <c r="O430" s="40"/>
      <c r="P430" s="40"/>
      <c r="Q430" s="39"/>
      <c r="R430" s="39"/>
      <c r="S430" s="39"/>
    </row>
    <row r="431" spans="3:19">
      <c r="C431" s="39"/>
      <c r="D431" s="39"/>
      <c r="E431" s="39"/>
      <c r="F431" s="39"/>
      <c r="G431" s="39"/>
      <c r="H431" s="40"/>
      <c r="I431" s="40"/>
      <c r="J431" s="40"/>
      <c r="K431" s="40"/>
      <c r="L431" s="40"/>
      <c r="M431" s="40"/>
      <c r="N431" s="40"/>
      <c r="O431" s="40"/>
      <c r="P431" s="40"/>
      <c r="Q431" s="39"/>
      <c r="R431" s="39"/>
      <c r="S431" s="39"/>
    </row>
    <row r="432" spans="3:19">
      <c r="C432" s="39"/>
      <c r="D432" s="39"/>
      <c r="E432" s="39"/>
      <c r="F432" s="39"/>
      <c r="G432" s="39"/>
      <c r="H432" s="40"/>
      <c r="I432" s="40"/>
      <c r="J432" s="40"/>
      <c r="K432" s="40"/>
      <c r="L432" s="40"/>
      <c r="M432" s="40"/>
      <c r="N432" s="40"/>
      <c r="O432" s="40"/>
      <c r="P432" s="40"/>
      <c r="Q432" s="39"/>
      <c r="R432" s="39"/>
      <c r="S432" s="39"/>
    </row>
    <row r="433" spans="3:19">
      <c r="C433" s="39"/>
      <c r="D433" s="39"/>
      <c r="E433" s="39"/>
      <c r="F433" s="39"/>
      <c r="G433" s="39"/>
      <c r="H433" s="40"/>
      <c r="I433" s="40"/>
      <c r="J433" s="40"/>
      <c r="K433" s="40"/>
      <c r="L433" s="40"/>
      <c r="M433" s="40"/>
      <c r="N433" s="40"/>
      <c r="O433" s="40"/>
      <c r="P433" s="40"/>
      <c r="Q433" s="39"/>
      <c r="R433" s="39"/>
      <c r="S433" s="39"/>
    </row>
    <row r="434" spans="3:19">
      <c r="C434" s="39"/>
      <c r="D434" s="39"/>
      <c r="E434" s="39"/>
      <c r="F434" s="39"/>
      <c r="G434" s="39"/>
      <c r="H434" s="40"/>
      <c r="I434" s="40"/>
      <c r="J434" s="40"/>
      <c r="K434" s="40"/>
      <c r="L434" s="40"/>
      <c r="M434" s="40"/>
      <c r="N434" s="40"/>
      <c r="O434" s="40"/>
      <c r="P434" s="40"/>
      <c r="Q434" s="39"/>
      <c r="R434" s="39"/>
      <c r="S434" s="39"/>
    </row>
    <row r="435" spans="3:19">
      <c r="C435" s="39"/>
      <c r="D435" s="39"/>
      <c r="E435" s="39"/>
      <c r="F435" s="39"/>
      <c r="G435" s="39"/>
      <c r="H435" s="40"/>
      <c r="I435" s="40"/>
      <c r="J435" s="40"/>
      <c r="K435" s="40"/>
      <c r="L435" s="40"/>
      <c r="M435" s="40"/>
      <c r="N435" s="40"/>
      <c r="O435" s="40"/>
      <c r="P435" s="40"/>
      <c r="Q435" s="39"/>
      <c r="R435" s="39"/>
      <c r="S435" s="39"/>
    </row>
    <row r="436" spans="3:19">
      <c r="C436" s="39"/>
      <c r="D436" s="39"/>
      <c r="E436" s="39"/>
      <c r="F436" s="39"/>
      <c r="G436" s="39"/>
      <c r="H436" s="40"/>
      <c r="I436" s="40"/>
      <c r="J436" s="40"/>
      <c r="K436" s="40"/>
      <c r="L436" s="40"/>
      <c r="M436" s="40"/>
      <c r="N436" s="40"/>
      <c r="O436" s="40"/>
      <c r="P436" s="40"/>
      <c r="Q436" s="39"/>
      <c r="R436" s="39"/>
      <c r="S436" s="39"/>
    </row>
    <row r="437" spans="3:19">
      <c r="C437" s="39"/>
      <c r="D437" s="39"/>
      <c r="E437" s="39"/>
      <c r="F437" s="39"/>
      <c r="G437" s="39"/>
      <c r="H437" s="40"/>
      <c r="I437" s="40"/>
      <c r="J437" s="40"/>
      <c r="K437" s="40"/>
      <c r="L437" s="40"/>
      <c r="M437" s="40"/>
      <c r="N437" s="40"/>
      <c r="O437" s="40"/>
      <c r="P437" s="40"/>
      <c r="Q437" s="39"/>
      <c r="R437" s="39"/>
      <c r="S437" s="39"/>
    </row>
    <row r="438" spans="3:19">
      <c r="C438" s="39"/>
      <c r="D438" s="39"/>
      <c r="E438" s="39"/>
      <c r="F438" s="39"/>
      <c r="G438" s="39"/>
      <c r="H438" s="40"/>
      <c r="I438" s="40"/>
      <c r="J438" s="40"/>
      <c r="K438" s="40"/>
      <c r="L438" s="40"/>
      <c r="M438" s="40"/>
      <c r="N438" s="40"/>
      <c r="O438" s="40"/>
      <c r="P438" s="40"/>
      <c r="Q438" s="39"/>
      <c r="R438" s="39"/>
      <c r="S438" s="39"/>
    </row>
    <row r="439" spans="3:19">
      <c r="C439" s="39"/>
      <c r="D439" s="39"/>
      <c r="E439" s="39"/>
      <c r="F439" s="39"/>
      <c r="G439" s="39"/>
      <c r="H439" s="40"/>
      <c r="I439" s="40"/>
      <c r="J439" s="40"/>
      <c r="K439" s="40"/>
      <c r="L439" s="40"/>
      <c r="M439" s="40"/>
      <c r="N439" s="40"/>
      <c r="O439" s="40"/>
      <c r="P439" s="40"/>
      <c r="Q439" s="39"/>
      <c r="R439" s="39"/>
      <c r="S439" s="39"/>
    </row>
    <row r="440" spans="3:19">
      <c r="C440" s="39"/>
      <c r="D440" s="39"/>
      <c r="E440" s="39"/>
      <c r="F440" s="39"/>
      <c r="G440" s="39"/>
      <c r="H440" s="40"/>
      <c r="I440" s="40"/>
      <c r="J440" s="40"/>
      <c r="K440" s="40"/>
      <c r="L440" s="40"/>
      <c r="M440" s="40"/>
      <c r="N440" s="40"/>
      <c r="O440" s="40"/>
      <c r="P440" s="40"/>
      <c r="Q440" s="39"/>
      <c r="R440" s="39"/>
      <c r="S440" s="39"/>
    </row>
    <row r="441" spans="3:19">
      <c r="C441" s="39"/>
      <c r="D441" s="39"/>
      <c r="E441" s="39"/>
      <c r="F441" s="39"/>
      <c r="G441" s="39"/>
      <c r="H441" s="40"/>
      <c r="I441" s="40"/>
      <c r="J441" s="40"/>
      <c r="K441" s="40"/>
      <c r="L441" s="40"/>
      <c r="M441" s="40"/>
      <c r="N441" s="40"/>
      <c r="O441" s="40"/>
      <c r="P441" s="40"/>
      <c r="Q441" s="39"/>
      <c r="R441" s="39"/>
      <c r="S441" s="39"/>
    </row>
    <row r="442" spans="3:19">
      <c r="C442" s="39"/>
      <c r="D442" s="39"/>
      <c r="E442" s="39"/>
      <c r="F442" s="39"/>
      <c r="G442" s="39"/>
      <c r="H442" s="40"/>
      <c r="I442" s="40"/>
      <c r="J442" s="40"/>
      <c r="K442" s="40"/>
      <c r="L442" s="40"/>
      <c r="M442" s="40"/>
      <c r="N442" s="40"/>
      <c r="O442" s="40"/>
      <c r="P442" s="40"/>
      <c r="Q442" s="39"/>
      <c r="R442" s="39"/>
      <c r="S442" s="39"/>
    </row>
    <row r="443" spans="3:19">
      <c r="C443" s="39"/>
      <c r="D443" s="39"/>
      <c r="E443" s="39"/>
      <c r="F443" s="39"/>
      <c r="G443" s="39"/>
      <c r="H443" s="40"/>
      <c r="I443" s="40"/>
      <c r="J443" s="40"/>
      <c r="K443" s="40"/>
      <c r="L443" s="40"/>
      <c r="M443" s="40"/>
      <c r="N443" s="40"/>
      <c r="O443" s="40"/>
      <c r="P443" s="40"/>
      <c r="Q443" s="39"/>
      <c r="R443" s="39"/>
      <c r="S443" s="39"/>
    </row>
    <row r="444" spans="3:19">
      <c r="C444" s="39"/>
      <c r="D444" s="39"/>
      <c r="E444" s="39"/>
      <c r="F444" s="39"/>
      <c r="G444" s="39"/>
      <c r="H444" s="40"/>
      <c r="I444" s="40"/>
      <c r="J444" s="40"/>
      <c r="K444" s="40"/>
      <c r="L444" s="40"/>
      <c r="M444" s="40"/>
      <c r="N444" s="40"/>
      <c r="O444" s="40"/>
      <c r="P444" s="40"/>
      <c r="Q444" s="39"/>
      <c r="R444" s="39"/>
      <c r="S444" s="39"/>
    </row>
    <row r="445" spans="3:19">
      <c r="C445" s="39"/>
      <c r="D445" s="39"/>
      <c r="E445" s="39"/>
      <c r="F445" s="39"/>
      <c r="G445" s="39"/>
      <c r="H445" s="40"/>
      <c r="I445" s="40"/>
      <c r="J445" s="40"/>
      <c r="K445" s="40"/>
      <c r="L445" s="40"/>
      <c r="M445" s="40"/>
      <c r="N445" s="40"/>
      <c r="O445" s="40"/>
      <c r="P445" s="40"/>
      <c r="Q445" s="39"/>
      <c r="R445" s="39"/>
      <c r="S445" s="39"/>
    </row>
    <row r="446" spans="3:19">
      <c r="C446" s="39"/>
      <c r="D446" s="39"/>
      <c r="E446" s="39"/>
      <c r="F446" s="39"/>
      <c r="G446" s="39"/>
      <c r="H446" s="40"/>
      <c r="I446" s="40"/>
      <c r="J446" s="40"/>
      <c r="K446" s="40"/>
      <c r="L446" s="40"/>
      <c r="M446" s="40"/>
      <c r="N446" s="40"/>
      <c r="O446" s="40"/>
      <c r="P446" s="40"/>
      <c r="Q446" s="39"/>
      <c r="R446" s="39"/>
      <c r="S446" s="39"/>
    </row>
    <row r="447" spans="3:19">
      <c r="C447" s="39"/>
      <c r="D447" s="39"/>
      <c r="E447" s="39"/>
      <c r="F447" s="39"/>
      <c r="G447" s="39"/>
      <c r="H447" s="40"/>
      <c r="I447" s="40"/>
      <c r="J447" s="40"/>
      <c r="K447" s="40"/>
      <c r="L447" s="40"/>
      <c r="M447" s="40"/>
      <c r="N447" s="40"/>
      <c r="O447" s="40"/>
      <c r="P447" s="40"/>
      <c r="Q447" s="39"/>
      <c r="R447" s="39"/>
      <c r="S447" s="39"/>
    </row>
    <row r="448" spans="3:19">
      <c r="C448" s="39"/>
      <c r="D448" s="39"/>
      <c r="E448" s="39"/>
      <c r="F448" s="39"/>
      <c r="G448" s="39"/>
      <c r="H448" s="40"/>
      <c r="I448" s="40"/>
      <c r="J448" s="40"/>
      <c r="K448" s="40"/>
      <c r="L448" s="40"/>
      <c r="M448" s="40"/>
      <c r="N448" s="40"/>
      <c r="O448" s="40"/>
      <c r="P448" s="40"/>
      <c r="Q448" s="39"/>
      <c r="R448" s="39"/>
      <c r="S448" s="39"/>
    </row>
    <row r="449" spans="3:19">
      <c r="C449" s="39"/>
      <c r="D449" s="39"/>
      <c r="E449" s="39"/>
      <c r="F449" s="39"/>
      <c r="G449" s="39"/>
      <c r="H449" s="40"/>
      <c r="I449" s="40"/>
      <c r="J449" s="40"/>
      <c r="K449" s="40"/>
      <c r="L449" s="40"/>
      <c r="M449" s="40"/>
      <c r="N449" s="40"/>
      <c r="O449" s="40"/>
      <c r="P449" s="40"/>
      <c r="Q449" s="39"/>
      <c r="R449" s="39"/>
      <c r="S449" s="39"/>
    </row>
    <row r="450" spans="3:19">
      <c r="C450" s="39"/>
      <c r="D450" s="39"/>
      <c r="E450" s="39"/>
      <c r="F450" s="39"/>
      <c r="G450" s="39"/>
      <c r="H450" s="40"/>
      <c r="I450" s="40"/>
      <c r="J450" s="40"/>
      <c r="K450" s="40"/>
      <c r="L450" s="40"/>
      <c r="M450" s="40"/>
      <c r="N450" s="40"/>
      <c r="O450" s="40"/>
      <c r="P450" s="40"/>
      <c r="Q450" s="39"/>
      <c r="R450" s="39"/>
      <c r="S450" s="39"/>
    </row>
    <row r="451" spans="3:19">
      <c r="C451" s="39"/>
      <c r="D451" s="39"/>
      <c r="E451" s="39"/>
      <c r="F451" s="39"/>
      <c r="G451" s="39"/>
      <c r="H451" s="40"/>
      <c r="I451" s="40"/>
      <c r="J451" s="40"/>
      <c r="K451" s="40"/>
      <c r="L451" s="40"/>
      <c r="M451" s="40"/>
      <c r="N451" s="40"/>
      <c r="O451" s="40"/>
      <c r="P451" s="40"/>
      <c r="Q451" s="39"/>
      <c r="R451" s="39"/>
      <c r="S451" s="39"/>
    </row>
    <row r="452" spans="3:19">
      <c r="C452" s="39"/>
      <c r="D452" s="39"/>
      <c r="E452" s="39"/>
      <c r="F452" s="39"/>
      <c r="G452" s="39"/>
      <c r="H452" s="40"/>
      <c r="I452" s="40"/>
      <c r="J452" s="40"/>
      <c r="K452" s="40"/>
      <c r="L452" s="40"/>
      <c r="M452" s="40"/>
      <c r="N452" s="40"/>
      <c r="O452" s="40"/>
      <c r="P452" s="40"/>
      <c r="Q452" s="39"/>
      <c r="R452" s="39"/>
      <c r="S452" s="39"/>
    </row>
    <row r="453" spans="3:19">
      <c r="C453" s="39"/>
      <c r="D453" s="39"/>
      <c r="E453" s="39"/>
      <c r="F453" s="39"/>
      <c r="G453" s="39"/>
      <c r="H453" s="40"/>
      <c r="I453" s="40"/>
      <c r="J453" s="40"/>
      <c r="K453" s="40"/>
      <c r="L453" s="40"/>
      <c r="M453" s="40"/>
      <c r="N453" s="40"/>
      <c r="O453" s="40"/>
      <c r="P453" s="40"/>
      <c r="Q453" s="39"/>
      <c r="R453" s="39"/>
      <c r="S453" s="39"/>
    </row>
    <row r="454" spans="3:19">
      <c r="C454" s="39"/>
      <c r="D454" s="39"/>
      <c r="E454" s="39"/>
      <c r="F454" s="39"/>
      <c r="G454" s="39"/>
      <c r="H454" s="40"/>
      <c r="I454" s="40"/>
      <c r="J454" s="40"/>
      <c r="K454" s="40"/>
      <c r="L454" s="40"/>
      <c r="M454" s="40"/>
      <c r="N454" s="40"/>
      <c r="O454" s="40"/>
      <c r="P454" s="40"/>
      <c r="Q454" s="39"/>
      <c r="R454" s="39"/>
      <c r="S454" s="39"/>
    </row>
    <row r="455" spans="3:19">
      <c r="C455" s="39"/>
      <c r="D455" s="39"/>
      <c r="E455" s="39"/>
      <c r="F455" s="39"/>
      <c r="G455" s="39"/>
      <c r="H455" s="40"/>
      <c r="I455" s="40"/>
      <c r="J455" s="40"/>
      <c r="K455" s="40"/>
      <c r="L455" s="40"/>
      <c r="M455" s="40"/>
      <c r="N455" s="40"/>
      <c r="O455" s="40"/>
      <c r="P455" s="40"/>
      <c r="Q455" s="39"/>
      <c r="R455" s="39"/>
      <c r="S455" s="39"/>
    </row>
    <row r="456" spans="3:19">
      <c r="C456" s="39"/>
      <c r="D456" s="39"/>
      <c r="E456" s="39"/>
      <c r="F456" s="39"/>
      <c r="G456" s="39"/>
      <c r="H456" s="40"/>
      <c r="I456" s="40"/>
      <c r="J456" s="40"/>
      <c r="K456" s="40"/>
      <c r="L456" s="40"/>
      <c r="M456" s="40"/>
      <c r="N456" s="40"/>
      <c r="O456" s="40"/>
      <c r="P456" s="40"/>
      <c r="Q456" s="39"/>
      <c r="R456" s="39"/>
      <c r="S456" s="39"/>
    </row>
    <row r="457" spans="3:19">
      <c r="C457" s="39"/>
      <c r="D457" s="39"/>
      <c r="E457" s="39"/>
      <c r="F457" s="39"/>
      <c r="G457" s="39"/>
      <c r="H457" s="40"/>
      <c r="I457" s="40"/>
      <c r="J457" s="40"/>
      <c r="K457" s="40"/>
      <c r="L457" s="40"/>
      <c r="M457" s="40"/>
      <c r="N457" s="40"/>
      <c r="O457" s="40"/>
      <c r="P457" s="40"/>
      <c r="Q457" s="39"/>
      <c r="R457" s="39"/>
      <c r="S457" s="39"/>
    </row>
    <row r="458" spans="3:19">
      <c r="C458" s="39"/>
      <c r="D458" s="39"/>
      <c r="E458" s="39"/>
      <c r="F458" s="39"/>
      <c r="G458" s="39"/>
      <c r="H458" s="40"/>
      <c r="I458" s="40"/>
      <c r="J458" s="40"/>
      <c r="K458" s="40"/>
      <c r="L458" s="40"/>
      <c r="M458" s="40"/>
      <c r="N458" s="40"/>
      <c r="O458" s="40"/>
      <c r="P458" s="40"/>
      <c r="Q458" s="39"/>
      <c r="R458" s="39"/>
      <c r="S458" s="39"/>
    </row>
    <row r="459" spans="3:19">
      <c r="C459" s="39"/>
      <c r="D459" s="39"/>
      <c r="E459" s="39"/>
      <c r="F459" s="39"/>
      <c r="G459" s="39"/>
      <c r="H459" s="40"/>
      <c r="I459" s="40"/>
      <c r="J459" s="40"/>
      <c r="K459" s="40"/>
      <c r="L459" s="40"/>
      <c r="M459" s="40"/>
      <c r="N459" s="40"/>
      <c r="O459" s="40"/>
      <c r="P459" s="40"/>
      <c r="Q459" s="39"/>
      <c r="R459" s="39"/>
      <c r="S459" s="39"/>
    </row>
    <row r="460" spans="3:19">
      <c r="C460" s="39"/>
      <c r="D460" s="39"/>
      <c r="E460" s="39"/>
      <c r="F460" s="39"/>
      <c r="G460" s="39"/>
      <c r="H460" s="40"/>
      <c r="I460" s="40"/>
      <c r="J460" s="40"/>
      <c r="K460" s="40"/>
      <c r="L460" s="40"/>
      <c r="M460" s="40"/>
      <c r="N460" s="40"/>
      <c r="O460" s="40"/>
      <c r="P460" s="40"/>
      <c r="Q460" s="39"/>
      <c r="R460" s="39"/>
      <c r="S460" s="39"/>
    </row>
    <row r="461" spans="3:19">
      <c r="C461" s="39"/>
      <c r="D461" s="39"/>
      <c r="E461" s="39"/>
      <c r="F461" s="39"/>
      <c r="G461" s="39"/>
      <c r="H461" s="40"/>
      <c r="I461" s="40"/>
      <c r="J461" s="40"/>
      <c r="K461" s="40"/>
      <c r="L461" s="40"/>
      <c r="M461" s="40"/>
      <c r="N461" s="40"/>
      <c r="O461" s="40"/>
      <c r="P461" s="40"/>
      <c r="Q461" s="39"/>
      <c r="R461" s="39"/>
      <c r="S461" s="39"/>
    </row>
    <row r="462" spans="3:19">
      <c r="C462" s="39"/>
      <c r="D462" s="39"/>
      <c r="E462" s="39"/>
      <c r="F462" s="39"/>
      <c r="G462" s="39"/>
      <c r="H462" s="40"/>
      <c r="I462" s="40"/>
      <c r="J462" s="40"/>
      <c r="K462" s="40"/>
      <c r="L462" s="40"/>
      <c r="M462" s="40"/>
      <c r="N462" s="40"/>
      <c r="O462" s="40"/>
      <c r="P462" s="40"/>
      <c r="Q462" s="39"/>
      <c r="R462" s="39"/>
      <c r="S462" s="39"/>
    </row>
    <row r="463" spans="3:19">
      <c r="C463" s="39"/>
      <c r="D463" s="39"/>
      <c r="E463" s="39"/>
      <c r="F463" s="39"/>
      <c r="G463" s="39"/>
      <c r="H463" s="40"/>
      <c r="I463" s="40"/>
      <c r="J463" s="40"/>
      <c r="K463" s="40"/>
      <c r="L463" s="40"/>
      <c r="M463" s="40"/>
      <c r="N463" s="40"/>
      <c r="O463" s="40"/>
      <c r="P463" s="40"/>
      <c r="Q463" s="39"/>
      <c r="R463" s="39"/>
      <c r="S463" s="39"/>
    </row>
    <row r="464" spans="3:19">
      <c r="C464" s="39"/>
      <c r="D464" s="39"/>
      <c r="E464" s="39"/>
      <c r="F464" s="39"/>
      <c r="G464" s="39"/>
      <c r="H464" s="40"/>
      <c r="I464" s="40"/>
      <c r="J464" s="40"/>
      <c r="K464" s="40"/>
      <c r="L464" s="40"/>
      <c r="M464" s="40"/>
      <c r="N464" s="40"/>
      <c r="O464" s="40"/>
      <c r="P464" s="40"/>
      <c r="Q464" s="39"/>
      <c r="R464" s="39"/>
      <c r="S464" s="39"/>
    </row>
    <row r="465" spans="3:19">
      <c r="C465" s="39"/>
      <c r="D465" s="39"/>
      <c r="E465" s="39"/>
      <c r="F465" s="39"/>
      <c r="G465" s="39"/>
      <c r="H465" s="40"/>
      <c r="I465" s="40"/>
      <c r="J465" s="40"/>
      <c r="K465" s="40"/>
      <c r="L465" s="40"/>
      <c r="M465" s="40"/>
      <c r="N465" s="40"/>
      <c r="O465" s="40"/>
      <c r="P465" s="40"/>
      <c r="Q465" s="39"/>
      <c r="R465" s="39"/>
      <c r="S465" s="39"/>
    </row>
    <row r="466" spans="3:19">
      <c r="C466" s="39"/>
      <c r="D466" s="39"/>
      <c r="E466" s="39"/>
      <c r="F466" s="39"/>
      <c r="G466" s="39"/>
      <c r="H466" s="40"/>
      <c r="I466" s="40"/>
      <c r="J466" s="40"/>
      <c r="K466" s="40"/>
      <c r="L466" s="40"/>
      <c r="M466" s="40"/>
      <c r="N466" s="40"/>
      <c r="O466" s="40"/>
      <c r="P466" s="40"/>
      <c r="Q466" s="39"/>
      <c r="R466" s="39"/>
      <c r="S466" s="39"/>
    </row>
    <row r="467" spans="3:19">
      <c r="C467" s="39"/>
      <c r="D467" s="39"/>
      <c r="E467" s="39"/>
      <c r="F467" s="39"/>
      <c r="G467" s="39"/>
      <c r="H467" s="40"/>
      <c r="I467" s="40"/>
      <c r="J467" s="40"/>
      <c r="K467" s="40"/>
      <c r="L467" s="40"/>
      <c r="M467" s="40"/>
      <c r="N467" s="40"/>
      <c r="O467" s="40"/>
      <c r="P467" s="40"/>
      <c r="Q467" s="39"/>
      <c r="R467" s="39"/>
      <c r="S467" s="39"/>
    </row>
    <row r="468" spans="3:19">
      <c r="C468" s="39"/>
      <c r="D468" s="39"/>
      <c r="E468" s="39"/>
      <c r="F468" s="39"/>
      <c r="G468" s="39"/>
      <c r="H468" s="40"/>
      <c r="I468" s="40"/>
      <c r="J468" s="40"/>
      <c r="K468" s="40"/>
      <c r="L468" s="40"/>
      <c r="M468" s="40"/>
      <c r="N468" s="40"/>
      <c r="O468" s="40"/>
      <c r="P468" s="40"/>
      <c r="Q468" s="39"/>
      <c r="R468" s="39"/>
      <c r="S468" s="39"/>
    </row>
    <row r="469" spans="3:19">
      <c r="C469" s="39"/>
      <c r="D469" s="39"/>
      <c r="E469" s="39"/>
      <c r="F469" s="39"/>
      <c r="G469" s="39"/>
      <c r="H469" s="40"/>
      <c r="I469" s="40"/>
      <c r="J469" s="40"/>
      <c r="K469" s="40"/>
      <c r="L469" s="40"/>
      <c r="M469" s="40"/>
      <c r="N469" s="40"/>
      <c r="O469" s="40"/>
      <c r="P469" s="40"/>
      <c r="Q469" s="39"/>
      <c r="R469" s="39"/>
      <c r="S469" s="39"/>
    </row>
    <row r="470" spans="3:19">
      <c r="C470" s="39"/>
      <c r="D470" s="39"/>
      <c r="E470" s="39"/>
      <c r="F470" s="39"/>
      <c r="G470" s="39"/>
      <c r="H470" s="40"/>
      <c r="I470" s="40"/>
      <c r="J470" s="40"/>
      <c r="K470" s="40"/>
      <c r="L470" s="40"/>
      <c r="M470" s="40"/>
      <c r="N470" s="40"/>
      <c r="O470" s="40"/>
      <c r="P470" s="40"/>
      <c r="Q470" s="39"/>
      <c r="R470" s="39"/>
      <c r="S470" s="39"/>
    </row>
    <row r="471" spans="3:19">
      <c r="C471" s="39"/>
      <c r="D471" s="39"/>
      <c r="E471" s="39"/>
      <c r="F471" s="39"/>
      <c r="G471" s="39"/>
      <c r="H471" s="40"/>
      <c r="I471" s="40"/>
      <c r="J471" s="40"/>
      <c r="K471" s="40"/>
      <c r="L471" s="40"/>
      <c r="M471" s="40"/>
      <c r="N471" s="40"/>
      <c r="O471" s="40"/>
      <c r="P471" s="40"/>
      <c r="Q471" s="39"/>
      <c r="R471" s="39"/>
      <c r="S471" s="39"/>
    </row>
    <row r="472" spans="3:19">
      <c r="C472" s="39"/>
      <c r="D472" s="39"/>
      <c r="E472" s="39"/>
      <c r="F472" s="39"/>
      <c r="G472" s="39"/>
      <c r="H472" s="40"/>
      <c r="I472" s="40"/>
      <c r="J472" s="40"/>
      <c r="K472" s="40"/>
      <c r="L472" s="40"/>
      <c r="M472" s="40"/>
      <c r="N472" s="40"/>
      <c r="O472" s="40"/>
      <c r="P472" s="40"/>
      <c r="Q472" s="39"/>
      <c r="R472" s="39"/>
      <c r="S472" s="39"/>
    </row>
    <row r="473" spans="3:19">
      <c r="C473" s="39"/>
      <c r="D473" s="39"/>
      <c r="E473" s="39"/>
      <c r="F473" s="39"/>
      <c r="G473" s="39"/>
      <c r="H473" s="40"/>
      <c r="I473" s="40"/>
      <c r="J473" s="40"/>
      <c r="K473" s="40"/>
      <c r="L473" s="40"/>
      <c r="M473" s="40"/>
      <c r="N473" s="40"/>
      <c r="O473" s="40"/>
      <c r="P473" s="40"/>
      <c r="Q473" s="39"/>
      <c r="R473" s="39"/>
      <c r="S473" s="39"/>
    </row>
    <row r="474" spans="3:19">
      <c r="C474" s="39"/>
      <c r="D474" s="39"/>
      <c r="E474" s="39"/>
      <c r="F474" s="39"/>
      <c r="G474" s="39"/>
      <c r="H474" s="40"/>
      <c r="I474" s="40"/>
      <c r="J474" s="40"/>
      <c r="K474" s="40"/>
      <c r="L474" s="40"/>
      <c r="M474" s="40"/>
      <c r="N474" s="40"/>
      <c r="O474" s="40"/>
      <c r="P474" s="40"/>
      <c r="Q474" s="39"/>
      <c r="R474" s="39"/>
      <c r="S474" s="39"/>
    </row>
    <row r="475" spans="3:19">
      <c r="C475" s="39"/>
      <c r="D475" s="39"/>
      <c r="E475" s="39"/>
      <c r="F475" s="39"/>
      <c r="G475" s="39"/>
      <c r="H475" s="40"/>
      <c r="I475" s="40"/>
      <c r="J475" s="40"/>
      <c r="K475" s="40"/>
      <c r="L475" s="40"/>
      <c r="M475" s="40"/>
      <c r="N475" s="40"/>
      <c r="O475" s="40"/>
      <c r="P475" s="40"/>
      <c r="Q475" s="39"/>
      <c r="R475" s="39"/>
      <c r="S475" s="39"/>
    </row>
    <row r="476" spans="3:19">
      <c r="C476" s="39"/>
      <c r="D476" s="39"/>
      <c r="E476" s="39"/>
      <c r="F476" s="39"/>
      <c r="G476" s="39"/>
      <c r="H476" s="40"/>
      <c r="I476" s="40"/>
      <c r="J476" s="40"/>
      <c r="K476" s="40"/>
      <c r="L476" s="40"/>
      <c r="M476" s="40"/>
      <c r="N476" s="40"/>
      <c r="O476" s="40"/>
      <c r="P476" s="40"/>
      <c r="Q476" s="39"/>
      <c r="R476" s="39"/>
      <c r="S476" s="39"/>
    </row>
    <row r="477" spans="3:19">
      <c r="C477" s="39"/>
      <c r="D477" s="39"/>
      <c r="E477" s="39"/>
      <c r="F477" s="39"/>
      <c r="G477" s="39"/>
      <c r="H477" s="40"/>
      <c r="I477" s="40"/>
      <c r="J477" s="40"/>
      <c r="K477" s="40"/>
      <c r="L477" s="40"/>
      <c r="M477" s="40"/>
      <c r="N477" s="40"/>
      <c r="O477" s="40"/>
      <c r="P477" s="40"/>
      <c r="Q477" s="39"/>
      <c r="R477" s="39"/>
      <c r="S477" s="39"/>
    </row>
    <row r="478" spans="3:19">
      <c r="C478" s="39"/>
      <c r="D478" s="39"/>
      <c r="E478" s="39"/>
      <c r="F478" s="39"/>
      <c r="G478" s="39"/>
      <c r="H478" s="40"/>
      <c r="I478" s="40"/>
      <c r="J478" s="40"/>
      <c r="K478" s="40"/>
      <c r="L478" s="40"/>
      <c r="M478" s="40"/>
      <c r="N478" s="40"/>
      <c r="O478" s="40"/>
      <c r="P478" s="40"/>
      <c r="Q478" s="39"/>
      <c r="R478" s="39"/>
      <c r="S478" s="39"/>
    </row>
    <row r="479" spans="3:19">
      <c r="C479" s="39"/>
      <c r="D479" s="39"/>
      <c r="E479" s="39"/>
      <c r="F479" s="39"/>
      <c r="G479" s="39"/>
      <c r="H479" s="40"/>
      <c r="I479" s="40"/>
      <c r="J479" s="40"/>
      <c r="K479" s="40"/>
      <c r="L479" s="40"/>
      <c r="M479" s="40"/>
      <c r="N479" s="40"/>
      <c r="O479" s="40"/>
      <c r="P479" s="40"/>
      <c r="Q479" s="39"/>
      <c r="R479" s="39"/>
      <c r="S479" s="39"/>
    </row>
    <row r="480" spans="3:19">
      <c r="C480" s="39"/>
      <c r="D480" s="39"/>
      <c r="E480" s="39"/>
      <c r="F480" s="39"/>
      <c r="G480" s="39"/>
      <c r="H480" s="40"/>
      <c r="I480" s="40"/>
      <c r="J480" s="40"/>
      <c r="K480" s="40"/>
      <c r="L480" s="40"/>
      <c r="M480" s="40"/>
      <c r="N480" s="40"/>
      <c r="O480" s="40"/>
      <c r="P480" s="40"/>
      <c r="Q480" s="39"/>
      <c r="R480" s="39"/>
      <c r="S480" s="39"/>
    </row>
    <row r="481" spans="3:19">
      <c r="C481" s="39"/>
      <c r="D481" s="39"/>
      <c r="E481" s="39"/>
      <c r="F481" s="39"/>
      <c r="G481" s="39"/>
      <c r="H481" s="40"/>
      <c r="I481" s="40"/>
      <c r="J481" s="40"/>
      <c r="K481" s="40"/>
      <c r="L481" s="40"/>
      <c r="M481" s="40"/>
      <c r="N481" s="40"/>
      <c r="O481" s="40"/>
      <c r="P481" s="40"/>
      <c r="Q481" s="39"/>
      <c r="R481" s="39"/>
      <c r="S481" s="39"/>
    </row>
    <row r="482" spans="3:19">
      <c r="C482" s="39"/>
      <c r="D482" s="39"/>
      <c r="E482" s="39"/>
      <c r="F482" s="39"/>
      <c r="G482" s="39"/>
      <c r="H482" s="40"/>
      <c r="I482" s="40"/>
      <c r="J482" s="40"/>
      <c r="K482" s="40"/>
      <c r="L482" s="40"/>
      <c r="M482" s="40"/>
      <c r="N482" s="40"/>
      <c r="O482" s="40"/>
      <c r="P482" s="40"/>
      <c r="Q482" s="39"/>
      <c r="R482" s="39"/>
      <c r="S482" s="39"/>
    </row>
    <row r="483" spans="3:19">
      <c r="C483" s="39"/>
      <c r="D483" s="39"/>
      <c r="E483" s="39"/>
      <c r="F483" s="39"/>
      <c r="G483" s="39"/>
      <c r="H483" s="40"/>
      <c r="I483" s="40"/>
      <c r="J483" s="40"/>
      <c r="K483" s="40"/>
      <c r="L483" s="40"/>
      <c r="M483" s="40"/>
      <c r="N483" s="40"/>
      <c r="O483" s="40"/>
      <c r="P483" s="40"/>
      <c r="Q483" s="39"/>
      <c r="R483" s="39"/>
      <c r="S483" s="39"/>
    </row>
    <row r="484" spans="3:19">
      <c r="C484" s="39"/>
      <c r="D484" s="39"/>
      <c r="E484" s="39"/>
      <c r="F484" s="39"/>
      <c r="G484" s="39"/>
      <c r="H484" s="40"/>
      <c r="I484" s="40"/>
      <c r="J484" s="40"/>
      <c r="K484" s="40"/>
      <c r="L484" s="40"/>
      <c r="M484" s="40"/>
      <c r="N484" s="40"/>
      <c r="O484" s="40"/>
      <c r="P484" s="40"/>
      <c r="Q484" s="39"/>
      <c r="R484" s="39"/>
      <c r="S484" s="39"/>
    </row>
    <row r="485" spans="3:19">
      <c r="C485" s="39"/>
      <c r="D485" s="39"/>
      <c r="E485" s="39"/>
      <c r="F485" s="39"/>
      <c r="G485" s="39"/>
      <c r="H485" s="40"/>
      <c r="I485" s="40"/>
      <c r="J485" s="40"/>
      <c r="K485" s="40"/>
      <c r="L485" s="40"/>
      <c r="M485" s="40"/>
      <c r="N485" s="40"/>
      <c r="O485" s="40"/>
      <c r="P485" s="40"/>
      <c r="Q485" s="39"/>
      <c r="R485" s="39"/>
      <c r="S485" s="39"/>
    </row>
    <row r="486" spans="3:19">
      <c r="C486" s="39"/>
      <c r="D486" s="39"/>
      <c r="E486" s="39"/>
      <c r="F486" s="39"/>
      <c r="G486" s="39"/>
      <c r="H486" s="40"/>
      <c r="I486" s="40"/>
      <c r="J486" s="40"/>
      <c r="K486" s="40"/>
      <c r="L486" s="40"/>
      <c r="M486" s="40"/>
      <c r="N486" s="40"/>
      <c r="O486" s="40"/>
      <c r="P486" s="40"/>
      <c r="Q486" s="39"/>
      <c r="R486" s="39"/>
      <c r="S486" s="39"/>
    </row>
    <row r="487" spans="3:19">
      <c r="C487" s="39"/>
      <c r="D487" s="39"/>
      <c r="E487" s="39"/>
      <c r="F487" s="39"/>
      <c r="G487" s="39"/>
      <c r="H487" s="40"/>
      <c r="I487" s="40"/>
      <c r="J487" s="40"/>
      <c r="K487" s="40"/>
      <c r="L487" s="40"/>
      <c r="M487" s="40"/>
      <c r="N487" s="40"/>
      <c r="O487" s="40"/>
      <c r="P487" s="40"/>
      <c r="Q487" s="39"/>
      <c r="R487" s="39"/>
      <c r="S487" s="39"/>
    </row>
    <row r="488" spans="3:19">
      <c r="C488" s="39"/>
      <c r="D488" s="39"/>
      <c r="E488" s="39"/>
      <c r="F488" s="39"/>
      <c r="G488" s="39"/>
      <c r="H488" s="40"/>
      <c r="I488" s="40"/>
      <c r="J488" s="40"/>
      <c r="K488" s="40"/>
      <c r="L488" s="40"/>
      <c r="M488" s="40"/>
      <c r="N488" s="40"/>
      <c r="O488" s="40"/>
      <c r="P488" s="40"/>
      <c r="Q488" s="39"/>
      <c r="R488" s="39"/>
      <c r="S488" s="39"/>
    </row>
    <row r="489" spans="3:19">
      <c r="C489" s="39"/>
      <c r="D489" s="39"/>
      <c r="E489" s="39"/>
      <c r="F489" s="39"/>
      <c r="G489" s="39"/>
      <c r="H489" s="40"/>
      <c r="I489" s="40"/>
      <c r="J489" s="40"/>
      <c r="K489" s="40"/>
      <c r="L489" s="40"/>
      <c r="M489" s="40"/>
      <c r="N489" s="40"/>
      <c r="O489" s="40"/>
      <c r="P489" s="40"/>
      <c r="Q489" s="39"/>
      <c r="R489" s="39"/>
      <c r="S489" s="39"/>
    </row>
    <row r="490" spans="3:19">
      <c r="C490" s="39"/>
      <c r="D490" s="39"/>
      <c r="E490" s="39"/>
      <c r="F490" s="39"/>
      <c r="G490" s="39"/>
      <c r="H490" s="40"/>
      <c r="I490" s="40"/>
      <c r="J490" s="40"/>
      <c r="K490" s="40"/>
      <c r="L490" s="40"/>
      <c r="M490" s="40"/>
      <c r="N490" s="40"/>
      <c r="O490" s="40"/>
      <c r="P490" s="40"/>
      <c r="Q490" s="39"/>
      <c r="R490" s="39"/>
      <c r="S490" s="39"/>
    </row>
    <row r="491" spans="3:19">
      <c r="C491" s="39"/>
      <c r="D491" s="39"/>
      <c r="E491" s="39"/>
      <c r="F491" s="39"/>
      <c r="G491" s="39"/>
      <c r="H491" s="40"/>
      <c r="I491" s="40"/>
      <c r="J491" s="40"/>
      <c r="K491" s="40"/>
      <c r="L491" s="40"/>
      <c r="M491" s="40"/>
      <c r="N491" s="40"/>
      <c r="O491" s="40"/>
      <c r="P491" s="40"/>
      <c r="Q491" s="39"/>
      <c r="R491" s="39"/>
      <c r="S491" s="39"/>
    </row>
    <row r="492" spans="3:19">
      <c r="C492" s="39"/>
      <c r="D492" s="39"/>
      <c r="E492" s="39"/>
      <c r="F492" s="39"/>
      <c r="G492" s="39"/>
      <c r="H492" s="40"/>
      <c r="I492" s="40"/>
      <c r="J492" s="40"/>
      <c r="K492" s="40"/>
      <c r="L492" s="40"/>
      <c r="M492" s="40"/>
      <c r="N492" s="40"/>
      <c r="O492" s="40"/>
      <c r="P492" s="40"/>
      <c r="Q492" s="39"/>
      <c r="R492" s="39"/>
      <c r="S492" s="39"/>
    </row>
    <row r="493" spans="3:19">
      <c r="C493" s="39"/>
      <c r="D493" s="39"/>
      <c r="E493" s="39"/>
      <c r="F493" s="39"/>
      <c r="G493" s="39"/>
      <c r="H493" s="40"/>
      <c r="I493" s="40"/>
      <c r="J493" s="40"/>
      <c r="K493" s="40"/>
      <c r="L493" s="40"/>
      <c r="M493" s="40"/>
      <c r="N493" s="40"/>
      <c r="O493" s="40"/>
      <c r="P493" s="40"/>
      <c r="Q493" s="39"/>
      <c r="R493" s="39"/>
      <c r="S493" s="39"/>
    </row>
    <row r="494" spans="3:19">
      <c r="C494" s="39"/>
      <c r="D494" s="39"/>
      <c r="E494" s="39"/>
      <c r="F494" s="39"/>
      <c r="G494" s="39"/>
      <c r="H494" s="40"/>
      <c r="I494" s="40"/>
      <c r="J494" s="40"/>
      <c r="K494" s="40"/>
      <c r="L494" s="40"/>
      <c r="M494" s="40"/>
      <c r="N494" s="40"/>
      <c r="O494" s="40"/>
      <c r="P494" s="40"/>
      <c r="Q494" s="39"/>
      <c r="R494" s="39"/>
      <c r="S494" s="39"/>
    </row>
    <row r="495" spans="3:19">
      <c r="C495" s="39"/>
      <c r="D495" s="39"/>
      <c r="E495" s="39"/>
      <c r="F495" s="39"/>
      <c r="G495" s="39"/>
      <c r="H495" s="40"/>
      <c r="I495" s="40"/>
      <c r="J495" s="40"/>
      <c r="K495" s="40"/>
      <c r="L495" s="40"/>
      <c r="M495" s="40"/>
      <c r="N495" s="40"/>
      <c r="O495" s="40"/>
      <c r="P495" s="40"/>
      <c r="Q495" s="39"/>
      <c r="R495" s="39"/>
      <c r="S495" s="39"/>
    </row>
    <row r="496" spans="3:19">
      <c r="C496" s="39"/>
      <c r="D496" s="39"/>
      <c r="E496" s="39"/>
      <c r="F496" s="39"/>
      <c r="G496" s="39"/>
      <c r="H496" s="40"/>
      <c r="I496" s="40"/>
      <c r="J496" s="40"/>
      <c r="K496" s="40"/>
      <c r="L496" s="40"/>
      <c r="M496" s="40"/>
      <c r="N496" s="40"/>
      <c r="O496" s="40"/>
      <c r="P496" s="40"/>
      <c r="Q496" s="39"/>
      <c r="R496" s="39"/>
      <c r="S496" s="39"/>
    </row>
    <row r="497" spans="3:19">
      <c r="C497" s="39"/>
      <c r="D497" s="39"/>
      <c r="E497" s="39"/>
      <c r="F497" s="39"/>
      <c r="G497" s="39"/>
      <c r="H497" s="40"/>
      <c r="I497" s="40"/>
      <c r="J497" s="40"/>
      <c r="K497" s="40"/>
      <c r="L497" s="40"/>
      <c r="M497" s="40"/>
      <c r="N497" s="40"/>
      <c r="O497" s="40"/>
      <c r="P497" s="40"/>
      <c r="Q497" s="39"/>
      <c r="R497" s="39"/>
      <c r="S497" s="39"/>
    </row>
    <row r="498" spans="3:19">
      <c r="C498" s="39"/>
      <c r="D498" s="39"/>
      <c r="E498" s="39"/>
      <c r="F498" s="39"/>
      <c r="G498" s="39"/>
      <c r="H498" s="40"/>
      <c r="I498" s="40"/>
      <c r="J498" s="40"/>
      <c r="K498" s="40"/>
      <c r="L498" s="40"/>
      <c r="M498" s="40"/>
      <c r="N498" s="40"/>
      <c r="O498" s="40"/>
      <c r="P498" s="40"/>
      <c r="Q498" s="39"/>
      <c r="R498" s="39"/>
      <c r="S498" s="39"/>
    </row>
    <row r="499" spans="3:19">
      <c r="C499" s="39"/>
      <c r="D499" s="39"/>
      <c r="E499" s="39"/>
      <c r="F499" s="39"/>
      <c r="G499" s="39"/>
      <c r="H499" s="40"/>
      <c r="I499" s="40"/>
      <c r="J499" s="40"/>
      <c r="K499" s="40"/>
      <c r="L499" s="40"/>
      <c r="M499" s="40"/>
      <c r="N499" s="40"/>
      <c r="O499" s="40"/>
      <c r="P499" s="40"/>
      <c r="Q499" s="39"/>
      <c r="R499" s="39"/>
      <c r="S499" s="39"/>
    </row>
    <row r="500" spans="3:19">
      <c r="C500" s="39"/>
      <c r="D500" s="39"/>
      <c r="E500" s="39"/>
      <c r="F500" s="39"/>
      <c r="G500" s="39"/>
      <c r="H500" s="40"/>
      <c r="I500" s="40"/>
      <c r="J500" s="40"/>
      <c r="K500" s="40"/>
      <c r="L500" s="40"/>
      <c r="M500" s="40"/>
      <c r="N500" s="40"/>
      <c r="O500" s="40"/>
      <c r="P500" s="40"/>
      <c r="Q500" s="39"/>
      <c r="R500" s="39"/>
      <c r="S500" s="39"/>
    </row>
    <row r="501" spans="3:19">
      <c r="C501" s="39"/>
      <c r="D501" s="39"/>
      <c r="E501" s="39"/>
      <c r="F501" s="39"/>
      <c r="G501" s="39"/>
      <c r="H501" s="40"/>
      <c r="I501" s="40"/>
      <c r="J501" s="40"/>
      <c r="K501" s="40"/>
      <c r="L501" s="40"/>
      <c r="M501" s="40"/>
      <c r="N501" s="40"/>
      <c r="O501" s="40"/>
      <c r="P501" s="40"/>
      <c r="Q501" s="39"/>
      <c r="R501" s="39"/>
      <c r="S501" s="39"/>
    </row>
    <row r="502" spans="3:19">
      <c r="C502" s="39"/>
      <c r="D502" s="39"/>
      <c r="E502" s="39"/>
      <c r="F502" s="39"/>
      <c r="G502" s="39"/>
      <c r="H502" s="40"/>
      <c r="I502" s="40"/>
      <c r="J502" s="40"/>
      <c r="K502" s="40"/>
      <c r="L502" s="40"/>
      <c r="M502" s="40"/>
      <c r="N502" s="40"/>
      <c r="O502" s="40"/>
      <c r="P502" s="40"/>
      <c r="Q502" s="39"/>
      <c r="R502" s="39"/>
      <c r="S502" s="39"/>
    </row>
    <row r="503" spans="3:19">
      <c r="C503" s="39"/>
      <c r="D503" s="39"/>
      <c r="E503" s="39"/>
      <c r="F503" s="39"/>
      <c r="G503" s="39"/>
      <c r="H503" s="40"/>
      <c r="I503" s="40"/>
      <c r="J503" s="40"/>
      <c r="K503" s="40"/>
      <c r="L503" s="40"/>
      <c r="M503" s="40"/>
      <c r="N503" s="40"/>
      <c r="O503" s="40"/>
      <c r="P503" s="40"/>
      <c r="Q503" s="39"/>
      <c r="R503" s="39"/>
      <c r="S503" s="39"/>
    </row>
    <row r="504" spans="3:19">
      <c r="C504" s="39"/>
      <c r="D504" s="39"/>
      <c r="E504" s="39"/>
      <c r="F504" s="39"/>
      <c r="G504" s="39"/>
      <c r="H504" s="40"/>
      <c r="I504" s="40"/>
      <c r="J504" s="40"/>
      <c r="K504" s="40"/>
      <c r="L504" s="40"/>
      <c r="M504" s="40"/>
      <c r="N504" s="40"/>
      <c r="O504" s="40"/>
      <c r="P504" s="40"/>
      <c r="Q504" s="39"/>
      <c r="R504" s="39"/>
      <c r="S504" s="39"/>
    </row>
    <row r="505" spans="3:19">
      <c r="C505" s="39"/>
      <c r="D505" s="39"/>
      <c r="E505" s="39"/>
      <c r="F505" s="39"/>
      <c r="G505" s="39"/>
      <c r="H505" s="40"/>
      <c r="I505" s="40"/>
      <c r="J505" s="40"/>
      <c r="K505" s="40"/>
      <c r="L505" s="40"/>
      <c r="M505" s="40"/>
      <c r="N505" s="40"/>
      <c r="O505" s="40"/>
      <c r="P505" s="40"/>
      <c r="Q505" s="39"/>
      <c r="R505" s="39"/>
      <c r="S505" s="39"/>
    </row>
    <row r="506" spans="3:19">
      <c r="C506" s="39"/>
      <c r="D506" s="39"/>
      <c r="E506" s="39"/>
      <c r="F506" s="39"/>
      <c r="G506" s="39"/>
      <c r="H506" s="40"/>
      <c r="I506" s="40"/>
      <c r="J506" s="40"/>
      <c r="K506" s="40"/>
      <c r="L506" s="40"/>
      <c r="M506" s="40"/>
      <c r="N506" s="40"/>
      <c r="O506" s="40"/>
      <c r="P506" s="40"/>
      <c r="Q506" s="39"/>
      <c r="R506" s="39"/>
      <c r="S506" s="39"/>
    </row>
    <row r="507" spans="3:19">
      <c r="C507" s="39"/>
      <c r="D507" s="39"/>
      <c r="E507" s="39"/>
      <c r="F507" s="39"/>
      <c r="G507" s="39"/>
      <c r="H507" s="40"/>
      <c r="I507" s="40"/>
      <c r="J507" s="40"/>
      <c r="K507" s="40"/>
      <c r="L507" s="40"/>
      <c r="M507" s="40"/>
      <c r="N507" s="40"/>
      <c r="O507" s="40"/>
      <c r="P507" s="40"/>
      <c r="Q507" s="39"/>
      <c r="R507" s="39"/>
      <c r="S507" s="39"/>
    </row>
    <row r="508" spans="3:19">
      <c r="C508" s="39"/>
      <c r="D508" s="39"/>
      <c r="E508" s="39"/>
      <c r="F508" s="39"/>
      <c r="G508" s="39"/>
      <c r="H508" s="40"/>
      <c r="I508" s="40"/>
      <c r="J508" s="40"/>
      <c r="K508" s="40"/>
      <c r="L508" s="40"/>
      <c r="M508" s="40"/>
      <c r="N508" s="40"/>
      <c r="O508" s="40"/>
      <c r="P508" s="40"/>
      <c r="Q508" s="39"/>
      <c r="R508" s="39"/>
      <c r="S508" s="39"/>
    </row>
    <row r="509" spans="3:19">
      <c r="C509" s="39"/>
      <c r="D509" s="39"/>
      <c r="E509" s="39"/>
      <c r="F509" s="39"/>
      <c r="G509" s="39"/>
      <c r="H509" s="40"/>
      <c r="I509" s="40"/>
      <c r="J509" s="40"/>
      <c r="K509" s="40"/>
      <c r="L509" s="40"/>
      <c r="M509" s="40"/>
      <c r="N509" s="40"/>
      <c r="O509" s="40"/>
      <c r="P509" s="40"/>
      <c r="Q509" s="39"/>
      <c r="R509" s="39"/>
      <c r="S509" s="39"/>
    </row>
    <row r="510" spans="3:19">
      <c r="C510" s="39"/>
      <c r="D510" s="39"/>
      <c r="E510" s="39"/>
      <c r="F510" s="39"/>
      <c r="G510" s="39"/>
      <c r="H510" s="40"/>
      <c r="I510" s="40"/>
      <c r="J510" s="40"/>
      <c r="K510" s="40"/>
      <c r="L510" s="40"/>
      <c r="M510" s="40"/>
      <c r="N510" s="40"/>
      <c r="O510" s="40"/>
      <c r="P510" s="40"/>
      <c r="Q510" s="39"/>
      <c r="R510" s="39"/>
      <c r="S510" s="39"/>
    </row>
    <row r="511" spans="3:19">
      <c r="C511" s="39"/>
      <c r="D511" s="39"/>
      <c r="E511" s="39"/>
      <c r="F511" s="39"/>
      <c r="G511" s="39"/>
      <c r="H511" s="40"/>
      <c r="I511" s="40"/>
      <c r="J511" s="40"/>
      <c r="K511" s="40"/>
      <c r="L511" s="40"/>
      <c r="M511" s="40"/>
      <c r="N511" s="40"/>
      <c r="O511" s="40"/>
      <c r="P511" s="40"/>
      <c r="Q511" s="39"/>
      <c r="R511" s="39"/>
      <c r="S511" s="39"/>
    </row>
    <row r="512" spans="3:19">
      <c r="C512" s="39"/>
      <c r="D512" s="39"/>
      <c r="E512" s="39"/>
      <c r="F512" s="39"/>
      <c r="G512" s="39"/>
      <c r="H512" s="40"/>
      <c r="I512" s="40"/>
      <c r="J512" s="40"/>
      <c r="K512" s="40"/>
      <c r="L512" s="40"/>
      <c r="M512" s="40"/>
      <c r="N512" s="40"/>
      <c r="O512" s="40"/>
      <c r="P512" s="40"/>
      <c r="Q512" s="39"/>
      <c r="R512" s="39"/>
      <c r="S512" s="39"/>
    </row>
    <row r="513" spans="3:19">
      <c r="C513" s="39"/>
      <c r="D513" s="39"/>
      <c r="E513" s="39"/>
      <c r="F513" s="39"/>
      <c r="G513" s="39"/>
      <c r="H513" s="40"/>
      <c r="I513" s="40"/>
      <c r="J513" s="40"/>
      <c r="K513" s="40"/>
      <c r="L513" s="40"/>
      <c r="M513" s="40"/>
      <c r="N513" s="40"/>
      <c r="O513" s="40"/>
      <c r="P513" s="40"/>
      <c r="Q513" s="39"/>
      <c r="R513" s="39"/>
      <c r="S513" s="39"/>
    </row>
    <row r="514" spans="3:19">
      <c r="C514" s="39"/>
      <c r="D514" s="39"/>
      <c r="E514" s="39"/>
      <c r="F514" s="39"/>
      <c r="G514" s="39"/>
      <c r="H514" s="40"/>
      <c r="I514" s="40"/>
      <c r="J514" s="40"/>
      <c r="K514" s="40"/>
      <c r="L514" s="40"/>
      <c r="M514" s="40"/>
      <c r="N514" s="40"/>
      <c r="O514" s="40"/>
      <c r="P514" s="40"/>
      <c r="Q514" s="39"/>
      <c r="R514" s="39"/>
      <c r="S514" s="39"/>
    </row>
    <row r="515" spans="3:19">
      <c r="C515" s="39"/>
      <c r="D515" s="39"/>
      <c r="E515" s="39"/>
      <c r="F515" s="39"/>
      <c r="G515" s="39"/>
      <c r="H515" s="40"/>
      <c r="I515" s="40"/>
      <c r="J515" s="40"/>
      <c r="K515" s="40"/>
      <c r="L515" s="40"/>
      <c r="M515" s="40"/>
      <c r="N515" s="40"/>
      <c r="O515" s="40"/>
      <c r="P515" s="40"/>
      <c r="Q515" s="39"/>
      <c r="R515" s="39"/>
      <c r="S515" s="39"/>
    </row>
    <row r="516" spans="3:19">
      <c r="C516" s="39"/>
      <c r="D516" s="39"/>
      <c r="E516" s="39"/>
      <c r="F516" s="39"/>
      <c r="G516" s="39"/>
      <c r="H516" s="40"/>
      <c r="I516" s="40"/>
      <c r="J516" s="40"/>
      <c r="K516" s="40"/>
      <c r="L516" s="40"/>
      <c r="M516" s="40"/>
      <c r="N516" s="40"/>
      <c r="O516" s="40"/>
      <c r="P516" s="40"/>
      <c r="Q516" s="39"/>
      <c r="R516" s="39"/>
      <c r="S516" s="39"/>
    </row>
    <row r="517" spans="3:19">
      <c r="C517" s="39"/>
      <c r="D517" s="39"/>
      <c r="E517" s="39"/>
      <c r="F517" s="39"/>
      <c r="G517" s="39"/>
      <c r="H517" s="40"/>
      <c r="I517" s="40"/>
      <c r="J517" s="40"/>
      <c r="K517" s="40"/>
      <c r="L517" s="40"/>
      <c r="M517" s="40"/>
      <c r="N517" s="40"/>
      <c r="O517" s="40"/>
      <c r="P517" s="40"/>
      <c r="Q517" s="39"/>
      <c r="R517" s="39"/>
      <c r="S517" s="39"/>
    </row>
    <row r="518" spans="3:19">
      <c r="C518" s="39"/>
      <c r="D518" s="39"/>
      <c r="E518" s="39"/>
      <c r="F518" s="39"/>
      <c r="G518" s="39"/>
      <c r="H518" s="40"/>
      <c r="I518" s="40"/>
      <c r="J518" s="40"/>
      <c r="K518" s="40"/>
      <c r="L518" s="40"/>
      <c r="M518" s="40"/>
      <c r="N518" s="40"/>
      <c r="O518" s="40"/>
      <c r="P518" s="40"/>
      <c r="Q518" s="39"/>
      <c r="R518" s="39"/>
      <c r="S518" s="39"/>
    </row>
    <row r="519" spans="3:19">
      <c r="C519" s="39"/>
      <c r="D519" s="39"/>
      <c r="E519" s="39"/>
      <c r="F519" s="39"/>
      <c r="G519" s="39"/>
      <c r="H519" s="40"/>
      <c r="I519" s="40"/>
      <c r="J519" s="40"/>
      <c r="K519" s="40"/>
      <c r="L519" s="40"/>
      <c r="M519" s="40"/>
      <c r="N519" s="40"/>
      <c r="O519" s="40"/>
      <c r="P519" s="40"/>
      <c r="Q519" s="39"/>
      <c r="R519" s="39"/>
      <c r="S519" s="39"/>
    </row>
    <row r="520" spans="3:19">
      <c r="C520" s="39"/>
      <c r="D520" s="39"/>
      <c r="E520" s="39"/>
      <c r="F520" s="39"/>
      <c r="G520" s="39"/>
      <c r="H520" s="40"/>
      <c r="I520" s="40"/>
      <c r="J520" s="40"/>
      <c r="K520" s="40"/>
      <c r="L520" s="40"/>
      <c r="M520" s="40"/>
      <c r="N520" s="40"/>
      <c r="O520" s="40"/>
      <c r="P520" s="40"/>
      <c r="Q520" s="39"/>
      <c r="R520" s="39"/>
      <c r="S520" s="39"/>
    </row>
    <row r="521" spans="3:19">
      <c r="C521" s="39"/>
      <c r="D521" s="39"/>
      <c r="E521" s="39"/>
      <c r="F521" s="39"/>
      <c r="G521" s="39"/>
      <c r="H521" s="40"/>
      <c r="I521" s="40"/>
      <c r="J521" s="40"/>
      <c r="K521" s="40"/>
      <c r="L521" s="40"/>
      <c r="M521" s="40"/>
      <c r="N521" s="40"/>
      <c r="O521" s="40"/>
      <c r="P521" s="40"/>
      <c r="Q521" s="39"/>
      <c r="R521" s="39"/>
      <c r="S521" s="39"/>
    </row>
    <row r="522" spans="3:19">
      <c r="C522" s="39"/>
      <c r="D522" s="39"/>
      <c r="E522" s="39"/>
      <c r="F522" s="39"/>
      <c r="G522" s="39"/>
      <c r="H522" s="40"/>
      <c r="I522" s="40"/>
      <c r="J522" s="40"/>
      <c r="K522" s="40"/>
      <c r="L522" s="40"/>
      <c r="M522" s="40"/>
      <c r="N522" s="40"/>
      <c r="O522" s="40"/>
      <c r="P522" s="40"/>
      <c r="Q522" s="39"/>
      <c r="R522" s="39"/>
      <c r="S522" s="39"/>
    </row>
    <row r="523" spans="3:19">
      <c r="C523" s="39"/>
      <c r="D523" s="39"/>
      <c r="E523" s="39"/>
      <c r="F523" s="39"/>
      <c r="G523" s="39"/>
      <c r="H523" s="40"/>
      <c r="I523" s="40"/>
      <c r="J523" s="40"/>
      <c r="K523" s="40"/>
      <c r="L523" s="40"/>
      <c r="M523" s="40"/>
      <c r="N523" s="40"/>
      <c r="O523" s="40"/>
      <c r="P523" s="40"/>
      <c r="Q523" s="39"/>
      <c r="R523" s="39"/>
      <c r="S523" s="39"/>
    </row>
    <row r="524" spans="3:19">
      <c r="C524" s="39"/>
      <c r="D524" s="39"/>
      <c r="E524" s="39"/>
      <c r="F524" s="39"/>
      <c r="G524" s="39"/>
      <c r="H524" s="40"/>
      <c r="I524" s="40"/>
      <c r="J524" s="40"/>
      <c r="K524" s="40"/>
      <c r="L524" s="40"/>
      <c r="M524" s="40"/>
      <c r="N524" s="40"/>
      <c r="O524" s="40"/>
      <c r="P524" s="40"/>
      <c r="Q524" s="39"/>
      <c r="R524" s="39"/>
      <c r="S524" s="39"/>
    </row>
    <row r="525" spans="3:19">
      <c r="C525" s="39"/>
      <c r="D525" s="39"/>
      <c r="E525" s="39"/>
      <c r="F525" s="39"/>
      <c r="G525" s="39"/>
      <c r="H525" s="40"/>
      <c r="I525" s="40"/>
      <c r="J525" s="40"/>
      <c r="K525" s="40"/>
      <c r="L525" s="40"/>
      <c r="M525" s="40"/>
      <c r="N525" s="40"/>
      <c r="O525" s="40"/>
      <c r="P525" s="40"/>
      <c r="Q525" s="39"/>
      <c r="R525" s="39"/>
      <c r="S525" s="39"/>
    </row>
    <row r="526" spans="3:19">
      <c r="C526" s="39"/>
      <c r="D526" s="39"/>
      <c r="E526" s="39"/>
      <c r="F526" s="39"/>
      <c r="G526" s="39"/>
      <c r="H526" s="40"/>
      <c r="I526" s="40"/>
      <c r="J526" s="40"/>
      <c r="K526" s="40"/>
      <c r="L526" s="40"/>
      <c r="M526" s="40"/>
      <c r="N526" s="40"/>
      <c r="O526" s="40"/>
      <c r="P526" s="40"/>
      <c r="Q526" s="39"/>
      <c r="R526" s="39"/>
      <c r="S526" s="39"/>
    </row>
    <row r="527" spans="3:19">
      <c r="C527" s="39"/>
      <c r="D527" s="39"/>
      <c r="E527" s="39"/>
      <c r="F527" s="39"/>
      <c r="G527" s="39"/>
      <c r="H527" s="40"/>
      <c r="I527" s="40"/>
      <c r="J527" s="40"/>
      <c r="K527" s="40"/>
      <c r="L527" s="40"/>
      <c r="M527" s="40"/>
      <c r="N527" s="40"/>
      <c r="O527" s="40"/>
      <c r="P527" s="40"/>
      <c r="Q527" s="39"/>
      <c r="R527" s="39"/>
      <c r="S527" s="39"/>
    </row>
    <row r="528" spans="3:19">
      <c r="C528" s="39"/>
      <c r="D528" s="39"/>
      <c r="E528" s="39"/>
      <c r="F528" s="39"/>
      <c r="G528" s="39"/>
      <c r="H528" s="40"/>
      <c r="I528" s="40"/>
      <c r="J528" s="40"/>
      <c r="K528" s="40"/>
      <c r="L528" s="40"/>
      <c r="M528" s="40"/>
      <c r="N528" s="40"/>
      <c r="O528" s="40"/>
      <c r="P528" s="40"/>
      <c r="Q528" s="39"/>
      <c r="R528" s="39"/>
      <c r="S528" s="39"/>
    </row>
    <row r="529" spans="3:19">
      <c r="C529" s="39"/>
      <c r="D529" s="39"/>
      <c r="E529" s="39"/>
      <c r="F529" s="39"/>
      <c r="G529" s="39"/>
      <c r="H529" s="40"/>
      <c r="I529" s="40"/>
      <c r="J529" s="40"/>
      <c r="K529" s="40"/>
      <c r="L529" s="40"/>
      <c r="M529" s="40"/>
      <c r="N529" s="40"/>
      <c r="O529" s="40"/>
      <c r="P529" s="40"/>
      <c r="Q529" s="39"/>
      <c r="R529" s="39"/>
      <c r="S529" s="39"/>
    </row>
    <row r="530" spans="3:19">
      <c r="C530" s="39"/>
      <c r="D530" s="39"/>
      <c r="E530" s="39"/>
      <c r="F530" s="39"/>
      <c r="G530" s="39"/>
      <c r="H530" s="40"/>
      <c r="I530" s="40"/>
      <c r="J530" s="40"/>
      <c r="K530" s="40"/>
      <c r="L530" s="40"/>
      <c r="M530" s="40"/>
      <c r="N530" s="40"/>
      <c r="O530" s="40"/>
      <c r="P530" s="40"/>
      <c r="Q530" s="39"/>
      <c r="R530" s="39"/>
      <c r="S530" s="39"/>
    </row>
    <row r="531" spans="3:19">
      <c r="C531" s="39"/>
      <c r="D531" s="39"/>
      <c r="E531" s="39"/>
      <c r="F531" s="39"/>
      <c r="G531" s="39"/>
      <c r="H531" s="40"/>
      <c r="I531" s="40"/>
      <c r="J531" s="40"/>
      <c r="K531" s="40"/>
      <c r="L531" s="40"/>
      <c r="M531" s="40"/>
      <c r="N531" s="40"/>
      <c r="O531" s="40"/>
      <c r="P531" s="40"/>
      <c r="Q531" s="39"/>
      <c r="R531" s="39"/>
      <c r="S531" s="39"/>
    </row>
    <row r="532" spans="3:19">
      <c r="C532" s="39"/>
      <c r="D532" s="39"/>
      <c r="E532" s="39"/>
      <c r="F532" s="39"/>
      <c r="G532" s="39"/>
      <c r="H532" s="40"/>
      <c r="I532" s="40"/>
      <c r="J532" s="40"/>
      <c r="K532" s="40"/>
      <c r="L532" s="40"/>
      <c r="M532" s="40"/>
      <c r="N532" s="40"/>
      <c r="O532" s="40"/>
      <c r="P532" s="40"/>
      <c r="Q532" s="39"/>
      <c r="R532" s="39"/>
      <c r="S532" s="39"/>
    </row>
    <row r="533" spans="3:19">
      <c r="C533" s="39"/>
      <c r="D533" s="39"/>
      <c r="E533" s="39"/>
      <c r="F533" s="39"/>
      <c r="G533" s="39"/>
      <c r="H533" s="40"/>
      <c r="I533" s="40"/>
      <c r="J533" s="40"/>
      <c r="K533" s="40"/>
      <c r="L533" s="40"/>
      <c r="M533" s="40"/>
      <c r="N533" s="40"/>
      <c r="O533" s="40"/>
      <c r="P533" s="40"/>
      <c r="Q533" s="39"/>
      <c r="R533" s="39"/>
      <c r="S533" s="39"/>
    </row>
    <row r="534" spans="3:19">
      <c r="C534" s="39"/>
      <c r="D534" s="39"/>
      <c r="E534" s="39"/>
      <c r="F534" s="39"/>
      <c r="G534" s="39"/>
      <c r="H534" s="40"/>
      <c r="I534" s="40"/>
      <c r="J534" s="40"/>
      <c r="K534" s="40"/>
      <c r="L534" s="40"/>
      <c r="M534" s="40"/>
      <c r="N534" s="40"/>
      <c r="O534" s="40"/>
      <c r="P534" s="40"/>
      <c r="Q534" s="39"/>
      <c r="R534" s="39"/>
      <c r="S534" s="39"/>
    </row>
    <row r="535" spans="3:19">
      <c r="C535" s="39"/>
      <c r="D535" s="39"/>
      <c r="E535" s="39"/>
      <c r="F535" s="39"/>
      <c r="G535" s="39"/>
      <c r="H535" s="40"/>
      <c r="I535" s="40"/>
      <c r="J535" s="40"/>
      <c r="K535" s="40"/>
      <c r="L535" s="40"/>
      <c r="M535" s="40"/>
      <c r="N535" s="40"/>
      <c r="O535" s="40"/>
      <c r="P535" s="40"/>
      <c r="Q535" s="39"/>
      <c r="R535" s="39"/>
      <c r="S535" s="39"/>
    </row>
    <row r="536" spans="3:19">
      <c r="C536" s="39"/>
      <c r="D536" s="39"/>
      <c r="E536" s="39"/>
      <c r="F536" s="39"/>
      <c r="G536" s="39"/>
      <c r="H536" s="40"/>
      <c r="I536" s="40"/>
      <c r="J536" s="40"/>
      <c r="K536" s="40"/>
      <c r="L536" s="40"/>
      <c r="M536" s="40"/>
      <c r="N536" s="40"/>
      <c r="O536" s="40"/>
      <c r="P536" s="40"/>
      <c r="Q536" s="39"/>
      <c r="R536" s="39"/>
      <c r="S536" s="39"/>
    </row>
    <row r="537" spans="3:19">
      <c r="C537" s="39"/>
      <c r="D537" s="39"/>
      <c r="E537" s="39"/>
      <c r="F537" s="39"/>
      <c r="G537" s="39"/>
      <c r="H537" s="40"/>
      <c r="I537" s="40"/>
      <c r="J537" s="40"/>
      <c r="K537" s="40"/>
      <c r="L537" s="40"/>
      <c r="M537" s="40"/>
      <c r="N537" s="40"/>
      <c r="O537" s="40"/>
      <c r="P537" s="40"/>
      <c r="Q537" s="39"/>
      <c r="R537" s="39"/>
      <c r="S537" s="39"/>
    </row>
    <row r="538" spans="3:19">
      <c r="C538" s="39"/>
      <c r="D538" s="39"/>
      <c r="E538" s="39"/>
      <c r="F538" s="39"/>
      <c r="G538" s="39"/>
      <c r="H538" s="40"/>
      <c r="I538" s="40"/>
      <c r="J538" s="40"/>
      <c r="K538" s="40"/>
      <c r="L538" s="40"/>
      <c r="M538" s="40"/>
      <c r="N538" s="40"/>
      <c r="O538" s="40"/>
      <c r="P538" s="40"/>
      <c r="Q538" s="39"/>
      <c r="R538" s="39"/>
      <c r="S538" s="39"/>
    </row>
    <row r="539" spans="3:19">
      <c r="C539" s="39"/>
      <c r="D539" s="39"/>
      <c r="E539" s="39"/>
      <c r="F539" s="39"/>
      <c r="G539" s="39"/>
      <c r="H539" s="40"/>
      <c r="I539" s="40"/>
      <c r="J539" s="40"/>
      <c r="K539" s="40"/>
      <c r="L539" s="40"/>
      <c r="M539" s="40"/>
      <c r="N539" s="40"/>
      <c r="O539" s="40"/>
      <c r="P539" s="40"/>
      <c r="Q539" s="39"/>
      <c r="R539" s="39"/>
      <c r="S539" s="39"/>
    </row>
    <row r="540" spans="3:19">
      <c r="C540" s="39"/>
      <c r="D540" s="39"/>
      <c r="E540" s="39"/>
      <c r="F540" s="39"/>
      <c r="G540" s="39"/>
      <c r="H540" s="40"/>
      <c r="I540" s="40"/>
      <c r="J540" s="40"/>
      <c r="K540" s="40"/>
      <c r="L540" s="40"/>
      <c r="M540" s="40"/>
      <c r="N540" s="40"/>
      <c r="O540" s="40"/>
      <c r="P540" s="40"/>
      <c r="Q540" s="39"/>
      <c r="R540" s="39"/>
      <c r="S540" s="39"/>
    </row>
    <row r="541" spans="3:19">
      <c r="C541" s="39"/>
      <c r="D541" s="39"/>
      <c r="E541" s="39"/>
      <c r="F541" s="39"/>
      <c r="G541" s="39"/>
      <c r="H541" s="40"/>
      <c r="I541" s="40"/>
      <c r="J541" s="40"/>
      <c r="K541" s="40"/>
      <c r="L541" s="40"/>
      <c r="M541" s="40"/>
      <c r="N541" s="40"/>
      <c r="O541" s="40"/>
      <c r="P541" s="40"/>
      <c r="Q541" s="39"/>
      <c r="R541" s="39"/>
      <c r="S541" s="39"/>
    </row>
    <row r="542" spans="3:19">
      <c r="C542" s="39"/>
      <c r="D542" s="39"/>
      <c r="E542" s="39"/>
      <c r="F542" s="39"/>
      <c r="G542" s="39"/>
      <c r="H542" s="40"/>
      <c r="I542" s="40"/>
      <c r="J542" s="40"/>
      <c r="K542" s="40"/>
      <c r="L542" s="40"/>
      <c r="M542" s="40"/>
      <c r="N542" s="40"/>
      <c r="O542" s="40"/>
      <c r="P542" s="40"/>
      <c r="Q542" s="39"/>
      <c r="R542" s="39"/>
      <c r="S542" s="39"/>
    </row>
    <row r="543" spans="3:19">
      <c r="C543" s="39"/>
      <c r="D543" s="39"/>
      <c r="E543" s="39"/>
      <c r="F543" s="39"/>
      <c r="G543" s="39"/>
      <c r="H543" s="40"/>
      <c r="I543" s="40"/>
      <c r="J543" s="40"/>
      <c r="K543" s="40"/>
      <c r="L543" s="40"/>
      <c r="M543" s="40"/>
      <c r="N543" s="40"/>
      <c r="O543" s="40"/>
      <c r="P543" s="40"/>
      <c r="Q543" s="39"/>
      <c r="R543" s="39"/>
      <c r="S543" s="39"/>
    </row>
    <row r="544" spans="3:19">
      <c r="C544" s="39"/>
      <c r="D544" s="39"/>
      <c r="E544" s="39"/>
      <c r="F544" s="39"/>
      <c r="G544" s="39"/>
      <c r="H544" s="40"/>
      <c r="I544" s="40"/>
      <c r="J544" s="40"/>
      <c r="K544" s="40"/>
      <c r="L544" s="40"/>
      <c r="M544" s="40"/>
      <c r="N544" s="40"/>
      <c r="O544" s="40"/>
      <c r="P544" s="40"/>
      <c r="Q544" s="39"/>
      <c r="R544" s="39"/>
      <c r="S544" s="39"/>
    </row>
    <row r="545" spans="3:19">
      <c r="C545" s="39"/>
      <c r="D545" s="39"/>
      <c r="E545" s="39"/>
      <c r="F545" s="39"/>
      <c r="G545" s="39"/>
      <c r="H545" s="40"/>
      <c r="I545" s="40"/>
      <c r="J545" s="40"/>
      <c r="K545" s="40"/>
      <c r="L545" s="40"/>
      <c r="M545" s="40"/>
      <c r="N545" s="40"/>
      <c r="O545" s="40"/>
      <c r="P545" s="40"/>
      <c r="Q545" s="39"/>
      <c r="R545" s="39"/>
      <c r="S545" s="39"/>
    </row>
    <row r="546" spans="3:19">
      <c r="C546" s="39"/>
      <c r="D546" s="39"/>
      <c r="E546" s="39"/>
      <c r="F546" s="39"/>
      <c r="G546" s="39"/>
      <c r="H546" s="40"/>
      <c r="I546" s="40"/>
      <c r="J546" s="40"/>
      <c r="K546" s="40"/>
      <c r="L546" s="40"/>
      <c r="M546" s="40"/>
      <c r="N546" s="40"/>
      <c r="O546" s="40"/>
      <c r="P546" s="40"/>
      <c r="Q546" s="39"/>
      <c r="R546" s="39"/>
      <c r="S546" s="39"/>
    </row>
    <row r="547" spans="3:19">
      <c r="C547" s="39"/>
      <c r="D547" s="39"/>
      <c r="E547" s="39"/>
      <c r="F547" s="39"/>
      <c r="G547" s="39"/>
      <c r="H547" s="40"/>
      <c r="I547" s="40"/>
      <c r="J547" s="40"/>
      <c r="K547" s="40"/>
      <c r="L547" s="40"/>
      <c r="M547" s="40"/>
      <c r="N547" s="40"/>
      <c r="O547" s="40"/>
      <c r="P547" s="40"/>
      <c r="Q547" s="39"/>
      <c r="R547" s="39"/>
      <c r="S547" s="39"/>
    </row>
    <row r="548" spans="3:19">
      <c r="C548" s="39"/>
      <c r="D548" s="39"/>
      <c r="E548" s="39"/>
      <c r="F548" s="39"/>
      <c r="G548" s="39"/>
      <c r="H548" s="40"/>
      <c r="I548" s="40"/>
      <c r="J548" s="40"/>
      <c r="K548" s="40"/>
      <c r="L548" s="40"/>
      <c r="M548" s="40"/>
      <c r="N548" s="40"/>
      <c r="O548" s="40"/>
      <c r="P548" s="40"/>
      <c r="Q548" s="39"/>
      <c r="R548" s="39"/>
      <c r="S548" s="39"/>
    </row>
    <row r="549" spans="3:19">
      <c r="C549" s="39"/>
      <c r="D549" s="39"/>
      <c r="E549" s="39"/>
      <c r="F549" s="39"/>
      <c r="G549" s="39"/>
      <c r="H549" s="40"/>
      <c r="I549" s="40"/>
      <c r="J549" s="40"/>
      <c r="K549" s="40"/>
      <c r="L549" s="40"/>
      <c r="M549" s="40"/>
      <c r="N549" s="40"/>
      <c r="O549" s="40"/>
      <c r="P549" s="40"/>
      <c r="Q549" s="39"/>
      <c r="R549" s="39"/>
      <c r="S549" s="39"/>
    </row>
    <row r="550" spans="3:19">
      <c r="C550" s="39"/>
      <c r="D550" s="39"/>
      <c r="E550" s="39"/>
      <c r="F550" s="39"/>
      <c r="G550" s="39"/>
      <c r="H550" s="40"/>
      <c r="I550" s="40"/>
      <c r="J550" s="40"/>
      <c r="K550" s="40"/>
      <c r="L550" s="40"/>
      <c r="M550" s="40"/>
      <c r="N550" s="40"/>
      <c r="O550" s="40"/>
      <c r="P550" s="40"/>
      <c r="Q550" s="39"/>
      <c r="R550" s="39"/>
      <c r="S550" s="39"/>
    </row>
    <row r="551" spans="3:19">
      <c r="C551" s="39"/>
      <c r="D551" s="39"/>
      <c r="E551" s="39"/>
      <c r="F551" s="39"/>
      <c r="G551" s="39"/>
      <c r="H551" s="40"/>
      <c r="I551" s="40"/>
      <c r="J551" s="40"/>
      <c r="K551" s="40"/>
      <c r="L551" s="40"/>
      <c r="M551" s="40"/>
      <c r="N551" s="40"/>
      <c r="O551" s="40"/>
      <c r="P551" s="40"/>
      <c r="Q551" s="39"/>
      <c r="R551" s="39"/>
      <c r="S551" s="39"/>
    </row>
    <row r="552" spans="3:19">
      <c r="C552" s="39"/>
      <c r="D552" s="39"/>
      <c r="E552" s="39"/>
      <c r="F552" s="39"/>
      <c r="G552" s="39"/>
      <c r="H552" s="40"/>
      <c r="I552" s="40"/>
      <c r="J552" s="40"/>
      <c r="K552" s="40"/>
      <c r="L552" s="40"/>
      <c r="M552" s="40"/>
      <c r="N552" s="40"/>
      <c r="O552" s="40"/>
      <c r="P552" s="40"/>
      <c r="Q552" s="39"/>
      <c r="R552" s="39"/>
      <c r="S552" s="39"/>
    </row>
    <row r="553" spans="3:19">
      <c r="C553" s="39"/>
      <c r="D553" s="39"/>
      <c r="E553" s="39"/>
      <c r="F553" s="39"/>
      <c r="G553" s="39"/>
      <c r="H553" s="40"/>
      <c r="I553" s="40"/>
      <c r="J553" s="40"/>
      <c r="K553" s="40"/>
      <c r="L553" s="40"/>
      <c r="M553" s="40"/>
      <c r="N553" s="40"/>
      <c r="O553" s="40"/>
      <c r="P553" s="40"/>
      <c r="Q553" s="39"/>
      <c r="R553" s="39"/>
      <c r="S553" s="39"/>
    </row>
    <row r="554" spans="3:19">
      <c r="C554" s="39"/>
      <c r="D554" s="39"/>
      <c r="E554" s="39"/>
      <c r="F554" s="39"/>
      <c r="G554" s="39"/>
      <c r="H554" s="40"/>
      <c r="I554" s="40"/>
      <c r="J554" s="40"/>
      <c r="K554" s="40"/>
      <c r="L554" s="40"/>
      <c r="M554" s="40"/>
      <c r="N554" s="40"/>
      <c r="O554" s="40"/>
      <c r="P554" s="40"/>
      <c r="Q554" s="39"/>
      <c r="R554" s="39"/>
      <c r="S554" s="39"/>
    </row>
    <row r="555" spans="3:19">
      <c r="C555" s="39"/>
      <c r="D555" s="39"/>
      <c r="E555" s="39"/>
      <c r="F555" s="39"/>
      <c r="G555" s="39"/>
      <c r="H555" s="40"/>
      <c r="I555" s="40"/>
      <c r="J555" s="40"/>
      <c r="K555" s="40"/>
      <c r="L555" s="40"/>
      <c r="M555" s="40"/>
      <c r="N555" s="40"/>
      <c r="O555" s="40"/>
      <c r="P555" s="40"/>
      <c r="Q555" s="39"/>
      <c r="R555" s="39"/>
      <c r="S555" s="39"/>
    </row>
    <row r="556" spans="3:19">
      <c r="C556" s="39"/>
      <c r="D556" s="39"/>
      <c r="E556" s="39"/>
      <c r="F556" s="39"/>
      <c r="G556" s="39"/>
      <c r="H556" s="40"/>
      <c r="I556" s="40"/>
      <c r="J556" s="40"/>
      <c r="K556" s="40"/>
      <c r="L556" s="40"/>
      <c r="M556" s="40"/>
      <c r="N556" s="40"/>
      <c r="O556" s="40"/>
      <c r="P556" s="40"/>
      <c r="Q556" s="39"/>
      <c r="R556" s="39"/>
      <c r="S556" s="39"/>
    </row>
    <row r="557" spans="3:19">
      <c r="C557" s="39"/>
      <c r="D557" s="39"/>
      <c r="E557" s="39"/>
      <c r="F557" s="39"/>
      <c r="G557" s="39"/>
      <c r="H557" s="40"/>
      <c r="I557" s="40"/>
      <c r="J557" s="40"/>
      <c r="K557" s="40"/>
      <c r="L557" s="40"/>
      <c r="M557" s="40"/>
      <c r="N557" s="40"/>
      <c r="O557" s="40"/>
      <c r="P557" s="40"/>
      <c r="Q557" s="39"/>
      <c r="R557" s="39"/>
      <c r="S557" s="39"/>
    </row>
    <row r="558" spans="3:19">
      <c r="C558" s="39"/>
      <c r="D558" s="39"/>
      <c r="E558" s="39"/>
      <c r="F558" s="39"/>
      <c r="G558" s="39"/>
      <c r="H558" s="40"/>
      <c r="I558" s="40"/>
      <c r="J558" s="40"/>
      <c r="K558" s="40"/>
      <c r="L558" s="40"/>
      <c r="M558" s="40"/>
      <c r="N558" s="40"/>
      <c r="O558" s="40"/>
      <c r="P558" s="40"/>
      <c r="Q558" s="39"/>
      <c r="R558" s="39"/>
      <c r="S558" s="39"/>
    </row>
    <row r="559" spans="3:19">
      <c r="C559" s="39"/>
      <c r="D559" s="39"/>
      <c r="E559" s="39"/>
      <c r="F559" s="39"/>
      <c r="G559" s="39"/>
      <c r="H559" s="40"/>
      <c r="I559" s="40"/>
      <c r="J559" s="40"/>
      <c r="K559" s="40"/>
      <c r="L559" s="40"/>
      <c r="M559" s="40"/>
      <c r="N559" s="40"/>
      <c r="O559" s="40"/>
      <c r="P559" s="40"/>
      <c r="Q559" s="39"/>
      <c r="R559" s="39"/>
      <c r="S559" s="39"/>
    </row>
    <row r="560" spans="3:19">
      <c r="C560" s="39"/>
      <c r="D560" s="39"/>
      <c r="E560" s="39"/>
      <c r="F560" s="39"/>
      <c r="G560" s="39"/>
      <c r="H560" s="40"/>
      <c r="I560" s="40"/>
      <c r="J560" s="40"/>
      <c r="K560" s="40"/>
      <c r="L560" s="40"/>
      <c r="M560" s="40"/>
      <c r="N560" s="40"/>
      <c r="O560" s="40"/>
      <c r="P560" s="40"/>
      <c r="Q560" s="39"/>
      <c r="R560" s="39"/>
      <c r="S560" s="39"/>
    </row>
    <row r="561" spans="3:19">
      <c r="C561" s="39"/>
      <c r="D561" s="39"/>
      <c r="E561" s="39"/>
      <c r="F561" s="39"/>
      <c r="G561" s="39"/>
      <c r="H561" s="40"/>
      <c r="I561" s="40"/>
      <c r="J561" s="40"/>
      <c r="K561" s="40"/>
      <c r="L561" s="40"/>
      <c r="M561" s="40"/>
      <c r="N561" s="40"/>
      <c r="O561" s="40"/>
      <c r="P561" s="40"/>
      <c r="Q561" s="39"/>
      <c r="R561" s="39"/>
      <c r="S561" s="39"/>
    </row>
    <row r="562" spans="3:19">
      <c r="C562" s="39"/>
      <c r="D562" s="39"/>
      <c r="E562" s="39"/>
      <c r="F562" s="39"/>
      <c r="G562" s="39"/>
      <c r="H562" s="40"/>
      <c r="I562" s="40"/>
      <c r="J562" s="40"/>
      <c r="K562" s="40"/>
      <c r="L562" s="40"/>
      <c r="M562" s="40"/>
      <c r="N562" s="40"/>
      <c r="O562" s="40"/>
      <c r="P562" s="40"/>
      <c r="Q562" s="39"/>
      <c r="R562" s="39"/>
      <c r="S562" s="39"/>
    </row>
    <row r="563" spans="3:19">
      <c r="C563" s="39"/>
      <c r="D563" s="39"/>
      <c r="E563" s="39"/>
      <c r="F563" s="39"/>
      <c r="G563" s="39"/>
      <c r="H563" s="40"/>
      <c r="I563" s="40"/>
      <c r="J563" s="40"/>
      <c r="K563" s="40"/>
      <c r="L563" s="40"/>
      <c r="M563" s="40"/>
      <c r="N563" s="40"/>
      <c r="O563" s="40"/>
      <c r="P563" s="40"/>
      <c r="Q563" s="39"/>
      <c r="R563" s="39"/>
      <c r="S563" s="39"/>
    </row>
    <row r="564" spans="3:19">
      <c r="C564" s="39"/>
      <c r="D564" s="39"/>
      <c r="E564" s="39"/>
      <c r="F564" s="39"/>
      <c r="G564" s="39"/>
      <c r="H564" s="40"/>
      <c r="I564" s="40"/>
      <c r="J564" s="40"/>
      <c r="K564" s="40"/>
      <c r="L564" s="40"/>
      <c r="M564" s="40"/>
      <c r="N564" s="40"/>
      <c r="O564" s="40"/>
      <c r="P564" s="40"/>
      <c r="Q564" s="39"/>
      <c r="R564" s="39"/>
      <c r="S564" s="39"/>
    </row>
    <row r="565" spans="3:19">
      <c r="C565" s="39"/>
      <c r="D565" s="39"/>
      <c r="E565" s="39"/>
      <c r="F565" s="39"/>
      <c r="G565" s="39"/>
      <c r="H565" s="40"/>
      <c r="I565" s="40"/>
      <c r="J565" s="40"/>
      <c r="K565" s="40"/>
      <c r="L565" s="40"/>
      <c r="M565" s="40"/>
      <c r="N565" s="40"/>
      <c r="O565" s="40"/>
      <c r="P565" s="40"/>
      <c r="Q565" s="39"/>
      <c r="R565" s="39"/>
      <c r="S565" s="39"/>
    </row>
    <row r="566" spans="3:19">
      <c r="C566" s="39"/>
      <c r="D566" s="39"/>
      <c r="E566" s="39"/>
      <c r="F566" s="39"/>
      <c r="G566" s="39"/>
      <c r="H566" s="40"/>
      <c r="I566" s="40"/>
      <c r="J566" s="40"/>
      <c r="K566" s="40"/>
      <c r="L566" s="40"/>
      <c r="M566" s="40"/>
      <c r="N566" s="40"/>
      <c r="O566" s="40"/>
      <c r="P566" s="40"/>
      <c r="Q566" s="39"/>
      <c r="R566" s="39"/>
      <c r="S566" s="39"/>
    </row>
    <row r="567" spans="3:19">
      <c r="C567" s="39"/>
      <c r="D567" s="39"/>
      <c r="E567" s="39"/>
      <c r="F567" s="39"/>
      <c r="G567" s="39"/>
      <c r="H567" s="40"/>
      <c r="I567" s="40"/>
      <c r="J567" s="40"/>
      <c r="K567" s="40"/>
      <c r="L567" s="40"/>
      <c r="M567" s="40"/>
      <c r="N567" s="40"/>
      <c r="O567" s="40"/>
      <c r="P567" s="40"/>
      <c r="Q567" s="39"/>
      <c r="R567" s="39"/>
      <c r="S567" s="39"/>
    </row>
    <row r="568" spans="3:19">
      <c r="C568" s="39"/>
      <c r="D568" s="39"/>
      <c r="E568" s="39"/>
      <c r="F568" s="39"/>
      <c r="G568" s="39"/>
      <c r="H568" s="40"/>
      <c r="I568" s="40"/>
      <c r="J568" s="40"/>
      <c r="K568" s="40"/>
      <c r="L568" s="40"/>
      <c r="M568" s="40"/>
      <c r="N568" s="40"/>
      <c r="O568" s="40"/>
      <c r="P568" s="40"/>
      <c r="Q568" s="39"/>
      <c r="R568" s="39"/>
      <c r="S568" s="39"/>
    </row>
    <row r="569" spans="3:19">
      <c r="C569" s="39"/>
      <c r="D569" s="39"/>
      <c r="E569" s="39"/>
      <c r="F569" s="39"/>
      <c r="G569" s="39"/>
      <c r="H569" s="40"/>
      <c r="I569" s="40"/>
      <c r="J569" s="40"/>
      <c r="K569" s="40"/>
      <c r="L569" s="40"/>
      <c r="M569" s="40"/>
      <c r="N569" s="40"/>
      <c r="O569" s="40"/>
      <c r="P569" s="40"/>
      <c r="Q569" s="39"/>
      <c r="R569" s="39"/>
      <c r="S569" s="39"/>
    </row>
    <row r="570" spans="3:19">
      <c r="C570" s="39"/>
      <c r="D570" s="39"/>
      <c r="E570" s="39"/>
      <c r="F570" s="39"/>
      <c r="G570" s="39"/>
      <c r="H570" s="40"/>
      <c r="I570" s="40"/>
      <c r="J570" s="40"/>
      <c r="K570" s="40"/>
      <c r="L570" s="40"/>
      <c r="M570" s="40"/>
      <c r="N570" s="40"/>
      <c r="O570" s="40"/>
      <c r="P570" s="40"/>
      <c r="Q570" s="39"/>
      <c r="R570" s="39"/>
      <c r="S570" s="39"/>
    </row>
    <row r="571" spans="3:19">
      <c r="C571" s="39"/>
      <c r="D571" s="39"/>
      <c r="E571" s="39"/>
      <c r="F571" s="39"/>
      <c r="G571" s="39"/>
      <c r="H571" s="40"/>
      <c r="I571" s="40"/>
      <c r="J571" s="40"/>
      <c r="K571" s="40"/>
      <c r="L571" s="40"/>
      <c r="M571" s="40"/>
      <c r="N571" s="40"/>
      <c r="O571" s="40"/>
      <c r="P571" s="40"/>
      <c r="Q571" s="39"/>
      <c r="R571" s="39"/>
      <c r="S571" s="39"/>
    </row>
    <row r="572" spans="3:19">
      <c r="C572" s="39"/>
      <c r="D572" s="39"/>
      <c r="E572" s="39"/>
      <c r="F572" s="39"/>
      <c r="G572" s="39"/>
      <c r="H572" s="40"/>
      <c r="I572" s="40"/>
      <c r="J572" s="40"/>
      <c r="K572" s="40"/>
      <c r="L572" s="40"/>
      <c r="M572" s="40"/>
      <c r="N572" s="40"/>
      <c r="O572" s="40"/>
      <c r="P572" s="40"/>
      <c r="Q572" s="39"/>
      <c r="R572" s="39"/>
      <c r="S572" s="39"/>
    </row>
    <row r="573" spans="3:19">
      <c r="C573" s="39"/>
      <c r="D573" s="39"/>
      <c r="E573" s="39"/>
      <c r="F573" s="39"/>
      <c r="G573" s="39"/>
      <c r="H573" s="40"/>
      <c r="I573" s="40"/>
      <c r="J573" s="40"/>
      <c r="K573" s="40"/>
      <c r="L573" s="40"/>
      <c r="M573" s="40"/>
      <c r="N573" s="40"/>
      <c r="O573" s="40"/>
      <c r="P573" s="40"/>
      <c r="Q573" s="39"/>
      <c r="R573" s="39"/>
      <c r="S573" s="39"/>
    </row>
    <row r="574" spans="3:19">
      <c r="C574" s="39"/>
      <c r="D574" s="39"/>
      <c r="E574" s="39"/>
      <c r="F574" s="39"/>
      <c r="G574" s="39"/>
      <c r="H574" s="40"/>
      <c r="I574" s="40"/>
      <c r="J574" s="40"/>
      <c r="K574" s="40"/>
      <c r="L574" s="40"/>
      <c r="M574" s="40"/>
      <c r="N574" s="40"/>
      <c r="O574" s="40"/>
      <c r="P574" s="40"/>
      <c r="Q574" s="39"/>
      <c r="R574" s="39"/>
      <c r="S574" s="39"/>
    </row>
    <row r="575" spans="3:19">
      <c r="C575" s="39"/>
      <c r="D575" s="39"/>
      <c r="E575" s="39"/>
      <c r="F575" s="39"/>
      <c r="G575" s="39"/>
      <c r="H575" s="40"/>
      <c r="I575" s="40"/>
      <c r="J575" s="40"/>
      <c r="K575" s="40"/>
      <c r="L575" s="40"/>
      <c r="M575" s="40"/>
      <c r="N575" s="40"/>
      <c r="O575" s="40"/>
      <c r="P575" s="40"/>
      <c r="Q575" s="39"/>
      <c r="R575" s="39"/>
      <c r="S575" s="39"/>
    </row>
    <row r="576" spans="3:19">
      <c r="C576" s="39"/>
      <c r="D576" s="39"/>
      <c r="E576" s="39"/>
      <c r="F576" s="39"/>
      <c r="G576" s="39"/>
      <c r="H576" s="40"/>
      <c r="I576" s="40"/>
      <c r="J576" s="40"/>
      <c r="K576" s="40"/>
      <c r="L576" s="40"/>
      <c r="M576" s="40"/>
      <c r="N576" s="40"/>
      <c r="O576" s="40"/>
      <c r="P576" s="40"/>
      <c r="Q576" s="39"/>
      <c r="R576" s="39"/>
      <c r="S576" s="39"/>
    </row>
    <row r="577" spans="3:19">
      <c r="C577" s="39"/>
      <c r="D577" s="39"/>
      <c r="E577" s="39"/>
      <c r="F577" s="39"/>
      <c r="G577" s="39"/>
      <c r="H577" s="40"/>
      <c r="I577" s="40"/>
      <c r="J577" s="40"/>
      <c r="K577" s="40"/>
      <c r="L577" s="40"/>
      <c r="M577" s="40"/>
      <c r="N577" s="40"/>
      <c r="O577" s="40"/>
      <c r="P577" s="40"/>
      <c r="Q577" s="39"/>
      <c r="R577" s="39"/>
      <c r="S577" s="39"/>
    </row>
    <row r="578" spans="3:19">
      <c r="C578" s="39"/>
      <c r="D578" s="39"/>
      <c r="E578" s="39"/>
      <c r="F578" s="39"/>
      <c r="G578" s="39"/>
      <c r="H578" s="40"/>
      <c r="I578" s="40"/>
      <c r="J578" s="40"/>
      <c r="K578" s="40"/>
      <c r="L578" s="40"/>
      <c r="M578" s="40"/>
      <c r="N578" s="40"/>
      <c r="O578" s="40"/>
      <c r="P578" s="40"/>
      <c r="Q578" s="39"/>
      <c r="R578" s="39"/>
      <c r="S578" s="39"/>
    </row>
    <row r="579" spans="3:19">
      <c r="C579" s="39"/>
      <c r="D579" s="39"/>
      <c r="E579" s="39"/>
      <c r="F579" s="39"/>
      <c r="G579" s="39"/>
      <c r="H579" s="40"/>
      <c r="I579" s="40"/>
      <c r="J579" s="40"/>
      <c r="K579" s="40"/>
      <c r="L579" s="40"/>
      <c r="M579" s="40"/>
      <c r="N579" s="40"/>
      <c r="O579" s="40"/>
      <c r="P579" s="40"/>
      <c r="Q579" s="39"/>
      <c r="R579" s="39"/>
      <c r="S579" s="39"/>
    </row>
    <row r="580" spans="3:19">
      <c r="C580" s="39"/>
      <c r="D580" s="39"/>
      <c r="E580" s="39"/>
      <c r="F580" s="39"/>
      <c r="G580" s="39"/>
      <c r="H580" s="40"/>
      <c r="I580" s="40"/>
      <c r="J580" s="40"/>
      <c r="K580" s="40"/>
      <c r="L580" s="40"/>
      <c r="M580" s="40"/>
      <c r="N580" s="40"/>
      <c r="O580" s="40"/>
      <c r="P580" s="40"/>
      <c r="Q580" s="39"/>
      <c r="R580" s="39"/>
      <c r="S580" s="39"/>
    </row>
    <row r="581" spans="3:19">
      <c r="C581" s="39"/>
      <c r="D581" s="39"/>
      <c r="E581" s="39"/>
      <c r="F581" s="39"/>
      <c r="G581" s="39"/>
      <c r="H581" s="40"/>
      <c r="I581" s="40"/>
      <c r="J581" s="40"/>
      <c r="K581" s="40"/>
      <c r="L581" s="40"/>
      <c r="M581" s="40"/>
      <c r="N581" s="40"/>
      <c r="O581" s="40"/>
      <c r="P581" s="40"/>
      <c r="Q581" s="39"/>
      <c r="R581" s="39"/>
      <c r="S581" s="39"/>
    </row>
    <row r="582" spans="3:19">
      <c r="C582" s="39"/>
      <c r="D582" s="39"/>
      <c r="E582" s="39"/>
      <c r="F582" s="39"/>
      <c r="G582" s="39"/>
      <c r="H582" s="40"/>
      <c r="I582" s="40"/>
      <c r="J582" s="40"/>
      <c r="K582" s="40"/>
      <c r="L582" s="40"/>
      <c r="M582" s="40"/>
      <c r="N582" s="40"/>
      <c r="O582" s="40"/>
      <c r="P582" s="40"/>
      <c r="Q582" s="39"/>
      <c r="R582" s="39"/>
      <c r="S582" s="39"/>
    </row>
    <row r="583" spans="3:19">
      <c r="C583" s="39"/>
      <c r="D583" s="39"/>
      <c r="E583" s="39"/>
      <c r="F583" s="39"/>
      <c r="G583" s="39"/>
      <c r="H583" s="40"/>
      <c r="I583" s="40"/>
      <c r="J583" s="40"/>
      <c r="K583" s="40"/>
      <c r="L583" s="40"/>
      <c r="M583" s="40"/>
      <c r="N583" s="40"/>
      <c r="O583" s="40"/>
      <c r="P583" s="40"/>
      <c r="Q583" s="39"/>
      <c r="R583" s="39"/>
      <c r="S583" s="39"/>
    </row>
    <row r="584" spans="3:19">
      <c r="C584" s="39"/>
      <c r="D584" s="39"/>
      <c r="E584" s="39"/>
      <c r="F584" s="39"/>
      <c r="G584" s="39"/>
      <c r="H584" s="40"/>
      <c r="I584" s="40"/>
      <c r="J584" s="40"/>
      <c r="K584" s="40"/>
      <c r="L584" s="40"/>
      <c r="M584" s="40"/>
      <c r="N584" s="40"/>
      <c r="O584" s="40"/>
      <c r="P584" s="40"/>
      <c r="Q584" s="39"/>
      <c r="R584" s="39"/>
      <c r="S584" s="39"/>
    </row>
    <row r="585" spans="3:19">
      <c r="C585" s="39"/>
      <c r="D585" s="39"/>
      <c r="E585" s="39"/>
      <c r="F585" s="39"/>
      <c r="G585" s="39"/>
      <c r="H585" s="40"/>
      <c r="I585" s="40"/>
      <c r="J585" s="40"/>
      <c r="K585" s="40"/>
      <c r="L585" s="40"/>
      <c r="M585" s="40"/>
      <c r="N585" s="40"/>
      <c r="O585" s="40"/>
      <c r="P585" s="40"/>
      <c r="Q585" s="39"/>
      <c r="R585" s="39"/>
      <c r="S585" s="39"/>
    </row>
    <row r="586" spans="3:19">
      <c r="C586" s="39"/>
      <c r="D586" s="39"/>
      <c r="E586" s="39"/>
      <c r="F586" s="39"/>
      <c r="G586" s="39"/>
      <c r="H586" s="40"/>
      <c r="I586" s="40"/>
      <c r="J586" s="40"/>
      <c r="K586" s="40"/>
      <c r="L586" s="40"/>
      <c r="M586" s="40"/>
      <c r="N586" s="40"/>
      <c r="O586" s="40"/>
      <c r="P586" s="40"/>
      <c r="Q586" s="39"/>
      <c r="R586" s="39"/>
      <c r="S586" s="39"/>
    </row>
    <row r="587" spans="3:19">
      <c r="C587" s="39"/>
      <c r="D587" s="39"/>
      <c r="E587" s="39"/>
      <c r="F587" s="39"/>
      <c r="G587" s="39"/>
      <c r="H587" s="40"/>
      <c r="I587" s="40"/>
      <c r="J587" s="40"/>
      <c r="K587" s="40"/>
      <c r="L587" s="40"/>
      <c r="M587" s="40"/>
      <c r="N587" s="40"/>
      <c r="O587" s="40"/>
      <c r="P587" s="40"/>
      <c r="Q587" s="39"/>
      <c r="R587" s="39"/>
      <c r="S587" s="39"/>
    </row>
  </sheetData>
  <sheetProtection formatCells="0" formatColumns="0" formatRows="0" autoFilter="0"/>
  <autoFilter ref="A5:X116" xr:uid="{FCA95890-073C-456E-A223-E5766985E12A}">
    <filterColumn colId="16">
      <filters>
        <filter val="Unidad de Desarrollo y Análisis Estadístico - UDAE_x000a__x000a_División de Investigación"/>
      </filters>
    </filterColumn>
  </autoFilter>
  <mergeCells count="12">
    <mergeCell ref="C2:P2"/>
    <mergeCell ref="Q2:S2"/>
    <mergeCell ref="C3:S3"/>
    <mergeCell ref="A4:B4"/>
    <mergeCell ref="C4:H4"/>
    <mergeCell ref="I4:Q4"/>
    <mergeCell ref="R4:S4"/>
    <mergeCell ref="S14:S16"/>
    <mergeCell ref="S59:S64"/>
    <mergeCell ref="S65:S67"/>
    <mergeCell ref="S69:S70"/>
    <mergeCell ref="S33:S58"/>
  </mergeCells>
  <dataValidations count="26">
    <dataValidation allowBlank="1" showInputMessage="1" showErrorMessage="1" promptTitle="Aviso importante" prompt="Se define como la magnitud de referencia que permite cuantificar y comparar elementos de la misma especie, debe ser coherente con la descripción de la actividad y con el producto, y debe actualizarse con base en el POAI aprobado por el CSJ" sqref="O81" xr:uid="{AE56C82F-41E1-4154-9678-F2297DA7F792}"/>
    <dataValidation allowBlank="1" showInputMessage="1" showErrorMessage="1" promptTitle="Nota metodológica" prompt="Se define como la magnitud de referencia que permite cuantificar y comparar elementos de la misma especie; debe ser coherente con la actividad y con el producto y/o servicio principal" sqref="O82:O89 M79 O100:O293 O5:O28 O33:O80" xr:uid="{1212A542-5E57-46BF-AC53-02644E5E3958}"/>
    <dataValidation allowBlank="1" showInputMessage="1" showErrorMessage="1" promptTitle="Nota metodológica" prompt="Favor copiar textualmente el objetivo correspondiente del marco lógico del proyecto o del Sistema Unificado de Inversión y Finanzas Públicas -SUIFP" sqref="H51:H54 H23 H116:H293 I18:I27 H100:H111 H20:H21 H28:H32 H41 H47:H48 H5:H17 H57:H67 H69:H82" xr:uid="{B05527FF-DDDD-489B-AD30-97B16C3CFCF7}"/>
    <dataValidation type="list" allowBlank="1" showInputMessage="1" showErrorMessage="1" sqref="B112:B293 B33:B34 B75:B77 B68 B73 B79:B107" xr:uid="{538224A8-A948-4DDB-9931-88ACA7430641}">
      <formula1>INDIRECT(E33)</formula1>
    </dataValidation>
    <dataValidation allowBlank="1" showInputMessage="1" showErrorMessage="1" promptTitle="Nota metodológica" prompt="Favor diligenciar el producto y/o servicio principal que se obtendra con la realización de la actividad; debe tener relación y coherencia con la actividad y con la unidad de medida." sqref="L69:M70 M80 M34:M41 M47:M61 L59:L63 M63:M64 I41 I35:I39 I49 M66:M68 L65:L67 I68 L5:L31 L49 I52 I54 M18:M28 M9:M13 M82:M99 M78 M6 M71:M74 L84:L293 O90:O99 M16" xr:uid="{20FE3190-9F47-43D5-8346-ACA2E347CCD4}"/>
    <dataValidation allowBlank="1" showInputMessage="1" showErrorMessage="1" promptTitle="Para tener en cuenta" prompt="Favor no modificar la información contenida en esta celda." sqref="Q32" xr:uid="{E3AA7845-D52E-482C-BABA-B7366573B27B}"/>
    <dataValidation allowBlank="1" showInputMessage="1" promptTitle="Para tener en cuenta" prompt="Favor no modificar la información contenida en esta celda." sqref="I32 I41 I35:I39 I78 D75:G78 I68:I72 I47:I49 F49:G50 G51 I56:I58 G57:G58 G53 F52:G52 I51:I54 F54:G55 C28:C32 G17 G28:G48 F28:F32 C6:G16 I6 C17:F27 D28:E73 D74 F59:G74" xr:uid="{1E8548D9-5947-4D1E-9245-000C468A2AE9}"/>
    <dataValidation type="list" allowBlank="1" showInputMessage="1" showErrorMessage="1" promptTitle="Tener en cuenta" prompt="Favor  seleccionar de la lista desplegable el que corresponda, de acuerdo a la actividad, dede ser de gestión o de producto" sqref="P116:P293" xr:uid="{BCAF3AC8-40B5-47F7-A45B-D87671C69E52}">
      <formula1>#REF!</formula1>
    </dataValidation>
    <dataValidation allowBlank="1" showInputMessage="1" showErrorMessage="1" promptTitle="Nota metodológica" prompt="Aquí se coloca el código asignado al proyecto de inversión por el DNP en el Banco de Programas y Proyectos de Inversión Nacional – BPIN; favor transcribirlo del marco lógico del proyecto o del Sistema Unificado de Inversión y Finanzas Públicas -SUIFP" sqref="F5" xr:uid="{2799D1B1-0F10-4C1F-8A12-8A42EE2172AB}"/>
    <dataValidation allowBlank="1" showInputMessage="1" showErrorMessage="1" promptTitle="Nota metodológica" prompt="Aquí va el código asignado al proyecto de inversión y se trae del anexo del Decreto de liquidación del presupuesto de la anualidad o del marco lógico" sqref="E5" xr:uid="{F7E07488-FAAC-4CEC-A7E1-AE8797DC5BDB}"/>
    <dataValidation type="custom" allowBlank="1" showInputMessage="1" showErrorMessage="1" errorTitle="Error de formato" error="Se espera un número." promptTitle="Registre en esta celda:" prompt="Los recursos de inversión finales aprobados para la actividad de inversión, con base a los actos administrativos de aprobación, modificación, incorporación o retiro, expedidos por el Consejo Superior de la Judicatura,  a la fecha de corte reportada." sqref="S117:S293 S89 S71:S78 S27:S31 S80:S85 S65 S68:S69 S109:S115" xr:uid="{2E8E4DFE-5349-45BF-9646-B8B63820A89D}">
      <formula1>ISNUMBER(S27)</formula1>
    </dataValidation>
    <dataValidation allowBlank="1" showInputMessage="1" showErrorMessage="1" promptTitle="Nota metodológica" prompt="Aquí va el código de 4 dígitos del programa de inversión definido por el DNP; favor traerlo del anexo del Decreto de liquidación del presupuesto, o del marco lógico del proyecto de inversión" sqref="C116:C293 C5" xr:uid="{14127E7C-BA47-42A0-896C-5340A840A7DA}"/>
    <dataValidation allowBlank="1" showInputMessage="1" showErrorMessage="1" promptTitle="Tener en cuenta" prompt="Aquí va el código de 4 dígitos del subprograma de inversión definido por el DNP; favor no modificar el contenido de esta celda" sqref="D116:D293 D5" xr:uid="{A999A6AB-8783-42EE-8844-345A22551D9A}"/>
    <dataValidation allowBlank="1" showInputMessage="1" showErrorMessage="1" promptTitle="Nota metodológica" prompt="La justificación se entiende como el impacto esperado al desarrollarse la actividad propuesta en el plan de acción, es decir, da respuesta a la pregunta ¿Para qué? y es diferente al objeto del contrato. Favor hacer una síntesis del marco lógico aprobado" sqref="M116:M293 K116:K293 J109:K111 J112 J121:J293 J114:J119 O29:O32 M33:M47 M49:M50 M68 M65 J5:J52 J64:J72 K49 I51 M52 M54:M56 I53:J53 J54:J62 M29:M31 J74:J89 M5 K65:K73 M75:M77 K75:K78 J91:J108" xr:uid="{A1FB7910-9E01-46BC-B43D-160316EAA2DD}"/>
    <dataValidation allowBlank="1" showInputMessage="1" showErrorMessage="1" promptTitle="Nota metodológica" prompt="Aqui va el código asignado al proyecto de inversión y se trae del anexo del Decreto de liquidación del presupuesto de la anualidad o del marco lógico" sqref="E116:E293" xr:uid="{853BAA2D-54B8-4033-A584-31A1C16F6558}"/>
    <dataValidation allowBlank="1" showInputMessage="1" showErrorMessage="1" promptTitle="Nota metodológica" prompt="Aqui se coloca el código asignado al proyecto de inversión por el DNP en el Banco de Programas y Proyectos de Inversión Nacional – BPIN; favor transcribirlo del marco lógico del proyecto o del Sistema Unificado de Inversión y Finanzas Públicas -SUIFP" sqref="F116:F293 F68 F78 F71:F72 F33:F58" xr:uid="{6357B02B-A515-47EF-81DC-D27D14D6C3D3}"/>
    <dataValidation allowBlank="1" showInputMessage="1" showErrorMessage="1" promptTitle="Nota metodológica" prompt="Favor copiar textualmente el nombre del proyecto como aparece en el Decreto de Liquidación, en el SUIFP, en el marco lógico del proyecto o en el Acuerdo emitido por el Consejo Superior de la Judicatura que aprueba su desagregación" sqref="G49:G58 G116:G293 G68:G72 G78 G5" xr:uid="{0025DFDA-3435-4811-B453-31F7D1280930}"/>
    <dataValidation allowBlank="1" showInputMessage="1" showErrorMessage="1" promptTitle="Nota metodológica" prompt="Favor copiar textualmente el nombre de la actividad como aparece en el Acuerdo emitido por el Consejo Superior de la Judicatura que aprueba su desagregación o en el marco lógico del proyecto" sqref="I251:I293 I5" xr:uid="{8D4044AF-7694-4ADB-A7A2-40402CFDEAFE}"/>
    <dataValidation allowBlank="1" showInputMessage="1" showErrorMessage="1" promptTitle="Nota metodológica" prompt="Favor colocar la cantidad física de productos y/o servicios (P/S) principlaes que se espera obtener en la anualidad por la realización de esta actividad._x000a_En caso de ser varios tipos de P/S principales, se deben usar tantas filas como P/S" sqref="N5" xr:uid="{C06EBE55-4E33-4FB1-B0EA-F3F1EFA5B9FA}"/>
    <dataValidation allowBlank="1" showInputMessage="1" showErrorMessage="1" promptTitle="Tener en cuenta" prompt="Favor  seleccionar de la lista desplegable el que corresponda, de acuerdo a la actividad, dede ser de gestión o de producto" sqref="P5" xr:uid="{A02F9068-D6C3-4E0C-8722-85344788B297}"/>
    <dataValidation allowBlank="1" showInputMessage="1" showErrorMessage="1" promptTitle="Indique en esta celda:" prompt="El nombre de la unidad o dependencia responsable de la actividad de inversión" sqref="Q5 Q116:Q293 Q14:Q16 Q33:Q78" xr:uid="{4C37E8EA-281C-42FB-8F75-DE8CD21D0A81}"/>
    <dataValidation allowBlank="1" showInputMessage="1" showErrorMessage="1" promptTitle="Registre en esta celda:" prompt="Los actos administrativos, mediante los cuales se aprobaron y/o modiificaron los recursos de inversión de la actividad, a la fecha de corte reportada" sqref="S116 R5:R78 R80:R293 R79:S79" xr:uid="{DD6F3652-CC8A-420D-9249-394158907681}"/>
    <dataValidation allowBlank="1" showInputMessage="1" showErrorMessage="1" prompt="Escribir cargo" sqref="I4" xr:uid="{D7555359-5693-430C-BEC4-C859FA3FC5F0}"/>
    <dataValidation allowBlank="1" showInputMessage="1" showErrorMessage="1" prompt="Cargo del servidor que  liderara la acción o el proyecto  ( Nivel central o nivel seccional segun corresponda el análisis)" sqref="N1" xr:uid="{4F5A6E21-CD8A-4B35-BAAC-661ED01535F9}"/>
    <dataValidation type="custom" allowBlank="1" showInputMessage="1" showErrorMessage="1" errorTitle="Error de formato" error="Se espera un número" promptTitle="Nota medodológica" prompt="Favor colocar la cantidad física de productos y/o servicios (P/S) principlaes que se espera obtener en la anualidad por la realización de esta actividad._x000a_En caso de ser varios tipos de P/S principales, se deben usar tantas filas como P/S" sqref="N6:N293" xr:uid="{D9E51338-2558-4971-BAA0-7F2FB151DF37}">
      <formula1>ISNUMBER(N6)</formula1>
    </dataValidation>
    <dataValidation allowBlank="1" showInputMessage="1" showErrorMessage="1" promptTitle="Registre en esta celda:" prompt="Los recursos de inversión finales aprobados para la actividad de inversión, con base a los actos administrativos de aprobación, modificación, incorporación o retiro, expedidos por el Consejo Superior de la Judicatura,  a la fecha de corte reportada." sqref="S5" xr:uid="{CB0B7FBF-36B8-4AA6-9A5D-081443A553CD}"/>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promptTitle="Tener en cuenta" prompt="Favor  seleccionar de la lista desplegable el que corresponda, de acuerdo a la actividad, dede ser de gestión o de producto" xr:uid="{ECD6A688-13FD-4ED3-A96D-0F083AF41549}">
          <x14:formula1>
            <xm:f>'C:\Users\WINDOWS 10\Downloads\[Formato Plan Acción 2024 WEB eEnviar UTDIF.xlsx]Listas'!#REF!</xm:f>
          </x14:formula1>
          <xm:sqref>P49</xm:sqref>
        </x14:dataValidation>
        <x14:dataValidation type="list" allowBlank="1" showInputMessage="1" showErrorMessage="1" promptTitle="Tener en cuenta" prompt="Favor  seleccionar de la lista desplegable el que corresponda, de acuerdo a la actividad, dede ser de gestión o de producto" xr:uid="{43522339-0FD3-41F1-986C-25472C3832E9}">
          <x14:formula1>
            <xm:f>'C:\Users\yvasquec\Downloads\[SIGCMA-PLAN DE ACCION UTDI 2024-Final.xlsm]PLAN DE ACCION'!#REF!</xm:f>
          </x14:formula1>
          <xm:sqref>P49</xm:sqref>
        </x14:dataValidation>
        <x14:dataValidation type="list" allowBlank="1" showInputMessage="1" showErrorMessage="1" xr:uid="{D29861E8-7849-4C66-9133-30560DD278D3}">
          <x14:formula1>
            <xm:f>'C:\Users\WINDOWS 10\Downloads\[Formato Plan Acción 2024 WEB eEnviar UTDIF.xlsx]Listas'!#REF!</xm:f>
          </x14:formula1>
          <xm:sqref>A49</xm:sqref>
        </x14:dataValidation>
        <x14:dataValidation type="list" allowBlank="1" showInputMessage="1" showErrorMessage="1" xr:uid="{81A81517-6471-4B82-A330-AEC81B9B39D0}">
          <x14:formula1>
            <xm:f>'C:\Users\yvasquec\Downloads\[Consolidado Plan de Accion 2024 DEAJ VF (4).xlsx]Listas'!#REF!</xm:f>
          </x14:formula1>
          <xm:sqref>B47:B48 B55</xm:sqref>
        </x14:dataValidation>
        <x14:dataValidation type="list" allowBlank="1" showInputMessage="1" showErrorMessage="1" promptTitle="Tener en cuenta" prompt="Favor  seleccionar de la lista desplegable el que corresponda, de acuerdo a la actividad, dede ser de gestión o de producto" xr:uid="{ABF8B3ED-5A17-4609-8BB2-73CE60CADAC8}">
          <x14:formula1>
            <xm:f>'C:\Users\WINDOWS 10\Downloads\[Plan Acción 2024 WEB 12 abril.xlsx]Listas'!#REF!</xm:f>
          </x14:formula1>
          <xm:sqref>P108</xm:sqref>
        </x14:dataValidation>
        <x14:dataValidation type="list" allowBlank="1" showInputMessage="1" showErrorMessage="1" promptTitle="Tener en cuenta" prompt="Favor  seleccionar de la lista desplegable el que corresponda, de acuerdo a la actividad, dede ser de gestión o de producto" xr:uid="{21A3788A-D4FA-46BD-8291-F10F42198790}">
          <x14:formula1>
            <xm:f>'C:\Users\MLarrotS\Planeación Estrategica\2024\Plan de Acción WEB\Información recibida\[GPEI -  Plan Acción 2024 WEB.xlsx]Listas'!#REF!</xm:f>
          </x14:formula1>
          <xm:sqref>P17 P29:P32</xm:sqref>
        </x14:dataValidation>
        <x14:dataValidation type="list" allowBlank="1" showInputMessage="1" showErrorMessage="1" promptTitle="Tener en cuenta" prompt="Favor  seleccionar de la lista desplegable el que corresponda, de acuerdo a la actividad, dede ser de gestión o de producto" xr:uid="{6559A545-1589-4B56-93EA-B64A03D72DCC}">
          <x14:formula1>
            <xm:f>'[Formato Plan Acción 2024 WEB CENDOJ.xlsx]Listas'!#REF!</xm:f>
          </x14:formula1>
          <xm:sqref>P100:P107</xm:sqref>
        </x14:dataValidation>
        <x14:dataValidation type="list" allowBlank="1" showInputMessage="1" showErrorMessage="1" promptTitle="Tener en cuenta" prompt="Favor  seleccionar de la lista desplegable el que corresponda, de acuerdo a la actividad, dede ser de gestión o de producto" xr:uid="{5B6AF6B8-F9A0-4ECE-B1DC-FB04211EF2A2}">
          <x14:formula1>
            <xm:f>'C:\Users\MLarrotS\AppData\Local\Microsoft\Windows\INetCache\Content.Outlook\I0T3F7G3\[Formato Plan Acción 2024 WEB (2)Rev Wes.xlsx]Listas'!#REF!</xm:f>
          </x14:formula1>
          <xm:sqref>P112:P115</xm:sqref>
        </x14:dataValidation>
        <x14:dataValidation type="list" allowBlank="1" showInputMessage="1" showErrorMessage="1" promptTitle="Tener en cuenta" prompt="Favor  seleccionar de la lista desplegable el que corresponda, de acuerdo a la actividad, dede ser de gestión o de producto" xr:uid="{65342993-B122-406C-AF60-979BBED376CE}">
          <x14:formula1>
            <xm:f>'[Plan de acción 2024 - Escuela Judicial Vf.xlsx]Listas'!#REF!</xm:f>
          </x14:formula1>
          <xm:sqref>P80:P83</xm:sqref>
        </x14:dataValidation>
        <x14:dataValidation type="list" allowBlank="1" showInputMessage="1" showErrorMessage="1" promptTitle="Tener en cuenta" prompt="Favor  seleccionar de la lista desplegable el que corresponda, de acuerdo a la actividad, dede ser de gestión o de producto" xr:uid="{97ECE60A-B19A-4C1B-A8DA-E355F4073635}">
          <x14:formula1>
            <xm:f>'C:\Users\WINDOWS 10\Downloads\[Formato Plan Acción 2024 WEB (3).xlsx]Listas'!#REF!</xm:f>
          </x14:formula1>
          <xm:sqref>P84:P89</xm:sqref>
        </x14:dataValidation>
        <x14:dataValidation type="list" allowBlank="1" showInputMessage="1" showErrorMessage="1" promptTitle="Tener en cuenta" prompt="Favor  seleccionar de la lista desplegable el que corresponda, de acuerdo a la actividad, dede ser de gestión o de producto" xr:uid="{65AB16B6-FD6F-418A-A916-4F942D1F6E78}">
          <x14:formula1>
            <xm:f>Listas!$B$40:$B$41</xm:f>
          </x14:formula1>
          <xm:sqref>P109:P111 P33:P48 P6:P16 P18:P28 P78:P79 P50:P74 P90:P99</xm:sqref>
        </x14:dataValidation>
        <x14:dataValidation type="list" allowBlank="1" showInputMessage="1" showErrorMessage="1" xr:uid="{8F922A95-AD1A-47C3-BCE6-10315B9100E7}">
          <x14:formula1>
            <xm:f>Listas!$B$33:$B$37</xm:f>
          </x14:formula1>
          <xm:sqref>A7:A48 A50:A74 A78:A293</xm:sqref>
        </x14:dataValidation>
        <x14:dataValidation type="list" allowBlank="1" showInputMessage="1" showErrorMessage="1" xr:uid="{4A453959-76D1-425B-965A-EC9283AA6006}">
          <x14:formula1>
            <xm:f>'C:\Users\WINDOWS 10\Downloads\[UDAE Formato Plan Acción 2024 WEB (2).xlsx]Listas'!#REF!</xm:f>
          </x14:formula1>
          <xm:sqref>A6</xm:sqref>
        </x14:dataValidation>
        <x14:dataValidation type="list" allowBlank="1" showInputMessage="1" showErrorMessage="1" promptTitle="Tener en cuenta" prompt="Favor  seleccionar de la lista desplegable el que corresponda, de acuerdo a la actividad, dede ser de gestión o de producto" xr:uid="{B79476B1-41CB-4D36-B8AC-FFA31A526EE5}">
          <x14:formula1>
            <xm:f>'C:\Users\WINDOWS 10\Desktop\DEEF\Plan Acción WEB\Solicitud información\[Formato Plan Acción 2024 WEB.xlsx]Listas'!#REF!</xm:f>
          </x14:formula1>
          <xm:sqref>P75:P77</xm:sqref>
        </x14:dataValidation>
        <x14:dataValidation type="list" allowBlank="1" showInputMessage="1" showErrorMessage="1" xr:uid="{6BB8CD76-FF3D-4F74-BA9A-918C343C1A05}">
          <x14:formula1>
            <xm:f>'C:\Users\WINDOWS 10\Desktop\DEEF\Plan Acción WEB\Solicitud información\[Formato Plan Acción 2024 WEB.xlsx]Listas'!#REF!</xm:f>
          </x14:formula1>
          <xm:sqref>A75:A77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D0A3B-FE1C-1F44-B3DC-B3D406E0B786}">
  <dimension ref="B2:D251"/>
  <sheetViews>
    <sheetView workbookViewId="0">
      <selection activeCell="B42" sqref="B42"/>
    </sheetView>
  </sheetViews>
  <sheetFormatPr baseColWidth="10" defaultColWidth="11.42578125" defaultRowHeight="15"/>
  <cols>
    <col min="2" max="2" width="39.28515625" customWidth="1"/>
    <col min="3" max="3" width="35.42578125" customWidth="1"/>
    <col min="4" max="4" width="100.7109375" customWidth="1"/>
  </cols>
  <sheetData>
    <row r="2" spans="2:4">
      <c r="D2" t="s">
        <v>81</v>
      </c>
    </row>
    <row r="3" spans="2:4" ht="15" customHeight="1">
      <c r="B3" s="47" t="s">
        <v>82</v>
      </c>
      <c r="C3" s="44" t="s">
        <v>83</v>
      </c>
      <c r="D3" s="45" t="s">
        <v>84</v>
      </c>
    </row>
    <row r="4" spans="2:4" ht="15" customHeight="1">
      <c r="B4" s="47" t="s">
        <v>85</v>
      </c>
      <c r="C4" s="45" t="s">
        <v>86</v>
      </c>
      <c r="D4" s="44" t="s">
        <v>87</v>
      </c>
    </row>
    <row r="5" spans="2:4" ht="15" customHeight="1">
      <c r="B5" s="47" t="s">
        <v>85</v>
      </c>
      <c r="C5" s="45" t="s">
        <v>88</v>
      </c>
      <c r="D5" s="45" t="s">
        <v>89</v>
      </c>
    </row>
    <row r="6" spans="2:4" ht="15" customHeight="1">
      <c r="B6" s="47" t="s">
        <v>85</v>
      </c>
      <c r="C6" s="45" t="s">
        <v>33</v>
      </c>
      <c r="D6" s="45" t="s">
        <v>90</v>
      </c>
    </row>
    <row r="7" spans="2:4" ht="15" customHeight="1">
      <c r="B7" s="47" t="s">
        <v>85</v>
      </c>
      <c r="C7" s="45" t="s">
        <v>91</v>
      </c>
      <c r="D7" s="46" t="s">
        <v>92</v>
      </c>
    </row>
    <row r="8" spans="2:4" ht="15" customHeight="1">
      <c r="B8" s="47" t="s">
        <v>93</v>
      </c>
      <c r="C8" s="45" t="s">
        <v>94</v>
      </c>
      <c r="D8" s="45" t="s">
        <v>95</v>
      </c>
    </row>
    <row r="9" spans="2:4" ht="15" customHeight="1">
      <c r="B9" s="47" t="s">
        <v>93</v>
      </c>
      <c r="C9" s="45" t="s">
        <v>38</v>
      </c>
    </row>
    <row r="10" spans="2:4" ht="15" customHeight="1">
      <c r="B10" s="47" t="s">
        <v>93</v>
      </c>
      <c r="C10" s="46" t="s">
        <v>96</v>
      </c>
    </row>
    <row r="11" spans="2:4" ht="15" customHeight="1">
      <c r="B11" s="47" t="s">
        <v>93</v>
      </c>
      <c r="C11" s="44" t="s">
        <v>97</v>
      </c>
    </row>
    <row r="12" spans="2:4" ht="15" customHeight="1">
      <c r="B12" s="47" t="s">
        <v>93</v>
      </c>
      <c r="C12" s="45" t="s">
        <v>98</v>
      </c>
    </row>
    <row r="13" spans="2:4" ht="15" customHeight="1">
      <c r="B13" s="47" t="s">
        <v>93</v>
      </c>
      <c r="C13" s="45" t="s">
        <v>99</v>
      </c>
    </row>
    <row r="14" spans="2:4" ht="15" customHeight="1">
      <c r="B14" s="47" t="s">
        <v>100</v>
      </c>
      <c r="C14" s="45" t="s">
        <v>101</v>
      </c>
    </row>
    <row r="15" spans="2:4" ht="15" customHeight="1">
      <c r="B15" s="47" t="s">
        <v>100</v>
      </c>
      <c r="C15" s="45" t="s">
        <v>102</v>
      </c>
    </row>
    <row r="16" spans="2:4" ht="15" customHeight="1">
      <c r="B16" s="47" t="s">
        <v>100</v>
      </c>
      <c r="C16" s="45" t="s">
        <v>47</v>
      </c>
    </row>
    <row r="17" spans="2:3" ht="15" customHeight="1">
      <c r="B17" s="47" t="s">
        <v>100</v>
      </c>
      <c r="C17" s="45" t="s">
        <v>103</v>
      </c>
    </row>
    <row r="18" spans="2:3" ht="15" customHeight="1">
      <c r="B18" s="47" t="s">
        <v>100</v>
      </c>
      <c r="C18" s="45" t="s">
        <v>104</v>
      </c>
    </row>
    <row r="19" spans="2:3" ht="15" customHeight="1">
      <c r="B19" s="47" t="s">
        <v>100</v>
      </c>
      <c r="C19" s="46" t="s">
        <v>105</v>
      </c>
    </row>
    <row r="20" spans="2:3" ht="15" customHeight="1">
      <c r="B20" s="47" t="s">
        <v>100</v>
      </c>
      <c r="C20" s="44" t="s">
        <v>106</v>
      </c>
    </row>
    <row r="21" spans="2:3" ht="15" customHeight="1">
      <c r="B21" s="47" t="s">
        <v>107</v>
      </c>
      <c r="C21" s="45" t="s">
        <v>53</v>
      </c>
    </row>
    <row r="22" spans="2:3" ht="15" customHeight="1">
      <c r="B22" s="47" t="s">
        <v>107</v>
      </c>
      <c r="C22" s="45" t="s">
        <v>108</v>
      </c>
    </row>
    <row r="23" spans="2:3" ht="15" customHeight="1">
      <c r="B23" s="47" t="s">
        <v>107</v>
      </c>
      <c r="C23" s="45" t="s">
        <v>109</v>
      </c>
    </row>
    <row r="24" spans="2:3" ht="15" customHeight="1">
      <c r="B24" s="47" t="s">
        <v>107</v>
      </c>
      <c r="C24" s="45" t="s">
        <v>110</v>
      </c>
    </row>
    <row r="25" spans="2:3" ht="15" customHeight="1">
      <c r="B25" s="47" t="s">
        <v>107</v>
      </c>
      <c r="C25" s="45" t="s">
        <v>58</v>
      </c>
    </row>
    <row r="26" spans="2:3" ht="15" customHeight="1">
      <c r="B26" s="47" t="s">
        <v>111</v>
      </c>
      <c r="C26" s="45" t="s">
        <v>112</v>
      </c>
    </row>
    <row r="27" spans="2:3" ht="15" customHeight="1">
      <c r="B27" s="47" t="s">
        <v>111</v>
      </c>
      <c r="C27" s="46" t="s">
        <v>113</v>
      </c>
    </row>
    <row r="28" spans="2:3" ht="15" customHeight="1"/>
    <row r="29" spans="2:3" ht="15" customHeight="1"/>
    <row r="30" spans="2:3" ht="15" customHeight="1"/>
    <row r="31" spans="2:3" ht="15" customHeight="1"/>
    <row r="32" spans="2:3" ht="15" customHeight="1"/>
    <row r="33" spans="2:3" ht="15" customHeight="1">
      <c r="B33" s="47" t="s">
        <v>85</v>
      </c>
      <c r="C33" t="s">
        <v>114</v>
      </c>
    </row>
    <row r="34" spans="2:3" ht="15" customHeight="1">
      <c r="B34" s="47" t="s">
        <v>93</v>
      </c>
      <c r="C34" t="s">
        <v>115</v>
      </c>
    </row>
    <row r="35" spans="2:3" ht="15" customHeight="1">
      <c r="B35" s="47" t="s">
        <v>100</v>
      </c>
      <c r="C35" t="s">
        <v>116</v>
      </c>
    </row>
    <row r="36" spans="2:3" ht="15" customHeight="1">
      <c r="B36" s="47" t="s">
        <v>107</v>
      </c>
      <c r="C36" t="s">
        <v>117</v>
      </c>
    </row>
    <row r="37" spans="2:3" ht="15" customHeight="1">
      <c r="B37" s="47" t="s">
        <v>111</v>
      </c>
      <c r="C37" t="s">
        <v>118</v>
      </c>
    </row>
    <row r="38" spans="2:3" ht="15" customHeight="1"/>
    <row r="39" spans="2:3" ht="15" customHeight="1"/>
    <row r="40" spans="2:3" ht="15" customHeight="1">
      <c r="B40" s="53" t="s">
        <v>153</v>
      </c>
    </row>
    <row r="41" spans="2:3" ht="15" customHeight="1">
      <c r="B41" s="53" t="s">
        <v>154</v>
      </c>
    </row>
    <row r="42" spans="2:3" ht="15" customHeight="1"/>
    <row r="43" spans="2:3" ht="15" customHeight="1"/>
    <row r="44" spans="2:3" ht="15" customHeight="1"/>
    <row r="45" spans="2:3" ht="15" customHeight="1"/>
    <row r="46" spans="2:3" ht="15" customHeight="1"/>
    <row r="47" spans="2:3" ht="15" customHeight="1"/>
    <row r="48" spans="2: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CEB0-58A8-477F-AA35-FF68B58B5FCB}">
  <sheetPr codeName="Sheet6"/>
  <dimension ref="A1:P29"/>
  <sheetViews>
    <sheetView topLeftCell="K2" zoomScale="70" zoomScaleNormal="110" workbookViewId="0">
      <pane ySplit="3" topLeftCell="A5" activePane="bottomLeft" state="frozen"/>
      <selection activeCell="E5" sqref="E5"/>
      <selection pane="bottomLeft" activeCell="T11" sqref="T11"/>
    </sheetView>
  </sheetViews>
  <sheetFormatPr baseColWidth="10" defaultColWidth="11.42578125" defaultRowHeight="15"/>
  <cols>
    <col min="1" max="1" width="13" customWidth="1"/>
    <col min="2" max="2" width="19.7109375" style="29" customWidth="1"/>
    <col min="3" max="3" width="71.7109375" customWidth="1"/>
    <col min="4" max="4" width="47.28515625" customWidth="1"/>
    <col min="5" max="5" width="18.42578125" customWidth="1"/>
    <col min="6" max="8" width="14.42578125" customWidth="1"/>
    <col min="9" max="11" width="13.7109375" customWidth="1"/>
    <col min="12" max="12" width="14.28515625" style="30" customWidth="1"/>
    <col min="13" max="13" width="20.140625" style="30" customWidth="1"/>
    <col min="14" max="14" width="16.140625" style="30" customWidth="1"/>
    <col min="15" max="15" width="25.7109375" style="30" customWidth="1"/>
    <col min="16" max="16" width="22.140625" style="30" customWidth="1"/>
  </cols>
  <sheetData>
    <row r="1" spans="1:16" s="5" customFormat="1" ht="63" customHeight="1">
      <c r="A1" s="1"/>
      <c r="B1" s="2"/>
      <c r="C1" s="1"/>
      <c r="D1" s="1"/>
      <c r="E1" s="3"/>
      <c r="F1" s="3"/>
      <c r="G1" s="3"/>
      <c r="H1" s="3"/>
      <c r="I1" s="3"/>
      <c r="J1" s="3"/>
      <c r="K1" s="3"/>
      <c r="L1" s="4"/>
      <c r="M1" s="4"/>
      <c r="N1" s="4"/>
      <c r="O1" s="4"/>
      <c r="P1" s="4"/>
    </row>
    <row r="2" spans="1:16" s="5" customFormat="1" ht="64.349999999999994" customHeight="1">
      <c r="A2"/>
      <c r="B2" s="2"/>
      <c r="C2" s="91" t="s">
        <v>0</v>
      </c>
      <c r="D2" s="91"/>
      <c r="E2" s="91"/>
      <c r="F2" s="91"/>
      <c r="G2" s="91"/>
      <c r="H2" s="91"/>
      <c r="I2" s="91"/>
      <c r="J2" s="91"/>
      <c r="K2" s="91"/>
      <c r="L2" s="91"/>
      <c r="M2" s="91"/>
      <c r="N2" s="91"/>
      <c r="O2" s="4"/>
      <c r="P2" s="4"/>
    </row>
    <row r="3" spans="1:16" s="9" customFormat="1" ht="35.85" customHeight="1">
      <c r="A3" s="121" t="s">
        <v>1</v>
      </c>
      <c r="B3" s="121" t="s">
        <v>2</v>
      </c>
      <c r="C3" s="121" t="s">
        <v>3</v>
      </c>
      <c r="D3" s="121" t="s">
        <v>4</v>
      </c>
      <c r="E3" s="123" t="s">
        <v>5</v>
      </c>
      <c r="F3" s="123" t="s">
        <v>6</v>
      </c>
      <c r="G3" s="123"/>
      <c r="H3" s="123"/>
      <c r="I3" s="124" t="s">
        <v>7</v>
      </c>
      <c r="J3" s="124"/>
      <c r="K3" s="124"/>
      <c r="L3" s="123" t="s">
        <v>10</v>
      </c>
      <c r="M3" s="123" t="s">
        <v>11</v>
      </c>
      <c r="N3" s="123"/>
      <c r="O3" s="123" t="s">
        <v>12</v>
      </c>
      <c r="P3" s="123"/>
    </row>
    <row r="4" spans="1:16" s="10" customFormat="1" ht="41.1" customHeight="1">
      <c r="A4" s="122"/>
      <c r="B4" s="122"/>
      <c r="C4" s="122"/>
      <c r="D4" s="122"/>
      <c r="E4" s="123"/>
      <c r="F4" s="32" t="s">
        <v>13</v>
      </c>
      <c r="G4" s="32" t="s">
        <v>14</v>
      </c>
      <c r="H4" s="32" t="s">
        <v>15</v>
      </c>
      <c r="I4" s="32" t="s">
        <v>16</v>
      </c>
      <c r="J4" s="32" t="s">
        <v>17</v>
      </c>
      <c r="K4" s="32" t="s">
        <v>18</v>
      </c>
      <c r="L4" s="123"/>
      <c r="M4" s="32" t="s">
        <v>24</v>
      </c>
      <c r="N4" s="32" t="s">
        <v>25</v>
      </c>
      <c r="O4" s="32" t="s">
        <v>26</v>
      </c>
      <c r="P4" s="32" t="s">
        <v>27</v>
      </c>
    </row>
    <row r="5" spans="1:16" s="16" customFormat="1" ht="57" customHeight="1">
      <c r="A5" s="97">
        <v>1</v>
      </c>
      <c r="B5" s="100" t="s">
        <v>28</v>
      </c>
      <c r="C5" s="12" t="s">
        <v>29</v>
      </c>
      <c r="D5" s="100" t="s">
        <v>30</v>
      </c>
      <c r="E5" s="13"/>
      <c r="F5" s="13"/>
      <c r="G5" s="13"/>
      <c r="H5" s="13"/>
      <c r="I5" s="13"/>
      <c r="J5" s="13"/>
      <c r="K5" s="13"/>
      <c r="L5" s="15"/>
      <c r="M5" s="15"/>
      <c r="N5" s="15"/>
      <c r="O5" s="15"/>
      <c r="P5" s="15"/>
    </row>
    <row r="6" spans="1:16" s="16" customFormat="1" ht="57" customHeight="1">
      <c r="A6" s="98"/>
      <c r="B6" s="101"/>
      <c r="C6" s="12" t="s">
        <v>31</v>
      </c>
      <c r="D6" s="101"/>
      <c r="E6" s="13"/>
      <c r="F6" s="13"/>
      <c r="G6" s="13"/>
      <c r="H6" s="13"/>
      <c r="I6" s="13"/>
      <c r="J6" s="13"/>
      <c r="K6" s="13"/>
      <c r="L6" s="15"/>
      <c r="M6" s="15"/>
      <c r="N6" s="15"/>
      <c r="O6" s="15"/>
      <c r="P6" s="15"/>
    </row>
    <row r="7" spans="1:16" s="16" customFormat="1" ht="57" customHeight="1">
      <c r="A7" s="98"/>
      <c r="B7" s="101"/>
      <c r="C7" s="12" t="s">
        <v>32</v>
      </c>
      <c r="D7" s="101"/>
      <c r="E7" s="13"/>
      <c r="F7" s="13"/>
      <c r="G7" s="13"/>
      <c r="H7" s="13"/>
      <c r="I7" s="13"/>
      <c r="J7" s="13"/>
      <c r="K7" s="13"/>
      <c r="L7" s="15"/>
      <c r="M7" s="15"/>
      <c r="N7" s="15"/>
      <c r="O7" s="15"/>
      <c r="P7" s="15"/>
    </row>
    <row r="8" spans="1:16" s="16" customFormat="1" ht="57" customHeight="1">
      <c r="A8" s="98"/>
      <c r="B8" s="101"/>
      <c r="C8" s="12" t="s">
        <v>33</v>
      </c>
      <c r="D8" s="101"/>
      <c r="E8" s="13"/>
      <c r="F8" s="13"/>
      <c r="G8" s="13"/>
      <c r="H8" s="13"/>
      <c r="I8" s="13"/>
      <c r="J8" s="13"/>
      <c r="K8" s="13"/>
      <c r="L8" s="15"/>
      <c r="M8" s="15"/>
      <c r="N8" s="15"/>
      <c r="O8" s="15"/>
      <c r="P8" s="15"/>
    </row>
    <row r="9" spans="1:16" s="16" customFormat="1" ht="57" customHeight="1">
      <c r="A9" s="99"/>
      <c r="B9" s="102"/>
      <c r="C9" s="12" t="s">
        <v>34</v>
      </c>
      <c r="D9" s="102"/>
      <c r="E9" s="13"/>
      <c r="F9" s="13"/>
      <c r="G9" s="13"/>
      <c r="H9" s="13"/>
      <c r="I9" s="13"/>
      <c r="J9" s="13"/>
      <c r="K9" s="13"/>
      <c r="L9" s="15"/>
      <c r="M9" s="15"/>
      <c r="N9" s="15"/>
      <c r="O9" s="15"/>
      <c r="P9" s="15"/>
    </row>
    <row r="10" spans="1:16" ht="60.75">
      <c r="A10" s="97">
        <v>2</v>
      </c>
      <c r="B10" s="100" t="s">
        <v>35</v>
      </c>
      <c r="C10" s="19" t="s">
        <v>36</v>
      </c>
      <c r="D10" s="103" t="s">
        <v>37</v>
      </c>
      <c r="E10" s="20"/>
      <c r="F10" s="20"/>
      <c r="G10" s="20"/>
      <c r="H10" s="20"/>
      <c r="I10" s="20"/>
      <c r="J10" s="20"/>
      <c r="K10" s="20"/>
      <c r="L10" s="15"/>
      <c r="M10" s="15"/>
      <c r="N10" s="15"/>
      <c r="O10" s="15"/>
      <c r="P10" s="15"/>
    </row>
    <row r="11" spans="1:16" ht="36.75">
      <c r="A11" s="98"/>
      <c r="B11" s="101"/>
      <c r="C11" s="19" t="s">
        <v>38</v>
      </c>
      <c r="D11" s="104"/>
      <c r="E11" s="21"/>
      <c r="F11" s="21"/>
      <c r="G11" s="21"/>
      <c r="H11" s="21"/>
      <c r="I11" s="21"/>
      <c r="J11" s="21"/>
      <c r="K11" s="21"/>
      <c r="L11" s="15"/>
      <c r="M11" s="15"/>
      <c r="N11" s="15"/>
      <c r="O11" s="15"/>
      <c r="P11" s="15"/>
    </row>
    <row r="12" spans="1:16" ht="48.75">
      <c r="A12" s="98"/>
      <c r="B12" s="101"/>
      <c r="C12" s="19" t="s">
        <v>39</v>
      </c>
      <c r="D12" s="104"/>
      <c r="E12" s="21"/>
      <c r="F12" s="21"/>
      <c r="G12" s="21"/>
      <c r="H12" s="21"/>
      <c r="I12" s="21"/>
      <c r="J12" s="21"/>
      <c r="K12" s="21"/>
      <c r="L12" s="15"/>
      <c r="M12" s="15"/>
      <c r="N12" s="15"/>
      <c r="O12" s="15"/>
      <c r="P12" s="15"/>
    </row>
    <row r="13" spans="1:16" ht="72.75">
      <c r="A13" s="98"/>
      <c r="B13" s="101"/>
      <c r="C13" s="19" t="s">
        <v>40</v>
      </c>
      <c r="D13" s="104"/>
      <c r="E13" s="21"/>
      <c r="F13" s="21"/>
      <c r="G13" s="21"/>
      <c r="H13" s="21"/>
      <c r="I13" s="21"/>
      <c r="J13" s="21"/>
      <c r="K13" s="21"/>
      <c r="L13" s="15"/>
      <c r="M13" s="15"/>
      <c r="N13" s="15"/>
      <c r="O13" s="15"/>
      <c r="P13" s="15"/>
    </row>
    <row r="14" spans="1:16" ht="47.1" customHeight="1">
      <c r="A14" s="98"/>
      <c r="B14" s="101"/>
      <c r="C14" s="19" t="s">
        <v>41</v>
      </c>
      <c r="D14" s="104"/>
      <c r="E14" s="21"/>
      <c r="F14" s="21"/>
      <c r="G14" s="21"/>
      <c r="H14" s="21"/>
      <c r="I14" s="21"/>
      <c r="J14" s="21"/>
      <c r="K14" s="21"/>
      <c r="L14" s="15"/>
      <c r="M14" s="15"/>
      <c r="N14" s="15"/>
      <c r="O14" s="15"/>
      <c r="P14" s="15"/>
    </row>
    <row r="15" spans="1:16" ht="48.75">
      <c r="A15" s="99"/>
      <c r="B15" s="102"/>
      <c r="C15" s="19" t="s">
        <v>42</v>
      </c>
      <c r="D15" s="105"/>
      <c r="E15" s="22"/>
      <c r="F15" s="22"/>
      <c r="G15" s="22"/>
      <c r="H15" s="22"/>
      <c r="I15" s="22"/>
      <c r="J15" s="22"/>
      <c r="K15" s="22"/>
      <c r="L15" s="15"/>
      <c r="M15" s="15"/>
      <c r="N15" s="15"/>
      <c r="O15" s="15"/>
      <c r="P15" s="15"/>
    </row>
    <row r="16" spans="1:16" ht="36">
      <c r="A16" s="97">
        <v>3</v>
      </c>
      <c r="B16" s="100" t="s">
        <v>43</v>
      </c>
      <c r="C16" s="12" t="s">
        <v>44</v>
      </c>
      <c r="D16" s="106" t="s">
        <v>45</v>
      </c>
      <c r="E16" s="23"/>
      <c r="F16" s="23"/>
      <c r="G16" s="23"/>
      <c r="H16" s="23"/>
      <c r="I16" s="23"/>
      <c r="J16" s="23"/>
      <c r="K16" s="23"/>
      <c r="L16" s="15"/>
      <c r="M16" s="15"/>
      <c r="N16" s="15"/>
      <c r="O16" s="15"/>
      <c r="P16" s="15"/>
    </row>
    <row r="17" spans="1:16" ht="36.75">
      <c r="A17" s="98"/>
      <c r="B17" s="101"/>
      <c r="C17" s="19" t="s">
        <v>46</v>
      </c>
      <c r="D17" s="107"/>
      <c r="E17" s="24"/>
      <c r="F17" s="24"/>
      <c r="G17" s="24"/>
      <c r="H17" s="24"/>
      <c r="I17" s="24"/>
      <c r="J17" s="24"/>
      <c r="K17" s="24"/>
      <c r="L17" s="15"/>
      <c r="M17" s="15"/>
      <c r="N17" s="15"/>
      <c r="O17" s="15"/>
      <c r="P17" s="15"/>
    </row>
    <row r="18" spans="1:16" ht="24.75">
      <c r="A18" s="98"/>
      <c r="B18" s="101"/>
      <c r="C18" s="19" t="s">
        <v>47</v>
      </c>
      <c r="D18" s="107"/>
      <c r="E18" s="24"/>
      <c r="F18" s="24"/>
      <c r="G18" s="24"/>
      <c r="H18" s="24"/>
      <c r="I18" s="24"/>
      <c r="J18" s="24"/>
      <c r="K18" s="24"/>
      <c r="L18" s="15"/>
      <c r="M18" s="15"/>
      <c r="N18" s="15"/>
      <c r="O18" s="15"/>
      <c r="P18" s="15"/>
    </row>
    <row r="19" spans="1:16" ht="24.75">
      <c r="A19" s="98"/>
      <c r="B19" s="101"/>
      <c r="C19" s="19" t="s">
        <v>48</v>
      </c>
      <c r="D19" s="107"/>
      <c r="E19" s="24"/>
      <c r="F19" s="24"/>
      <c r="G19" s="24"/>
      <c r="H19" s="24"/>
      <c r="I19" s="24"/>
      <c r="J19" s="24"/>
      <c r="K19" s="24"/>
      <c r="L19" s="15"/>
      <c r="M19" s="15"/>
      <c r="N19" s="15"/>
      <c r="O19" s="15"/>
      <c r="P19" s="15"/>
    </row>
    <row r="20" spans="1:16" ht="24.75">
      <c r="A20" s="98"/>
      <c r="B20" s="101"/>
      <c r="C20" s="19" t="s">
        <v>49</v>
      </c>
      <c r="D20" s="107"/>
      <c r="E20" s="24"/>
      <c r="F20" s="24"/>
      <c r="G20" s="24"/>
      <c r="H20" s="24"/>
      <c r="I20" s="24"/>
      <c r="J20" s="24"/>
      <c r="K20" s="24"/>
      <c r="L20" s="15"/>
      <c r="M20" s="15"/>
      <c r="N20" s="15"/>
      <c r="O20" s="15"/>
      <c r="P20" s="15"/>
    </row>
    <row r="21" spans="1:16" ht="24.75">
      <c r="A21" s="98"/>
      <c r="B21" s="101"/>
      <c r="C21" s="19" t="s">
        <v>50</v>
      </c>
      <c r="D21" s="107"/>
      <c r="E21" s="24"/>
      <c r="F21" s="24"/>
      <c r="G21" s="24"/>
      <c r="H21" s="24"/>
      <c r="I21" s="24"/>
      <c r="J21" s="24"/>
      <c r="K21" s="24"/>
      <c r="L21" s="15"/>
      <c r="M21" s="15"/>
      <c r="N21" s="15"/>
      <c r="O21" s="15"/>
      <c r="P21" s="15"/>
    </row>
    <row r="22" spans="1:16" ht="84.75">
      <c r="A22" s="99"/>
      <c r="B22" s="102"/>
      <c r="C22" s="19" t="s">
        <v>51</v>
      </c>
      <c r="D22" s="108"/>
      <c r="E22" s="25"/>
      <c r="F22" s="25"/>
      <c r="G22" s="25"/>
      <c r="H22" s="25"/>
      <c r="I22" s="25"/>
      <c r="J22" s="25"/>
      <c r="K22" s="25"/>
      <c r="L22" s="15"/>
      <c r="M22" s="15"/>
      <c r="N22" s="15"/>
      <c r="O22" s="15"/>
      <c r="P22" s="15"/>
    </row>
    <row r="23" spans="1:16" ht="24">
      <c r="A23" s="97">
        <v>4</v>
      </c>
      <c r="B23" s="100" t="s">
        <v>52</v>
      </c>
      <c r="C23" s="26" t="s">
        <v>53</v>
      </c>
      <c r="D23" s="100" t="s">
        <v>54</v>
      </c>
      <c r="E23" s="11"/>
      <c r="F23" s="11"/>
      <c r="G23" s="11"/>
      <c r="H23" s="11"/>
      <c r="I23" s="11"/>
      <c r="J23" s="11"/>
      <c r="K23" s="11"/>
      <c r="L23" s="15"/>
      <c r="M23" s="15"/>
      <c r="N23" s="15"/>
      <c r="O23" s="15"/>
      <c r="P23" s="15"/>
    </row>
    <row r="24" spans="1:16" ht="48.75">
      <c r="A24" s="98"/>
      <c r="B24" s="101"/>
      <c r="C24" s="19" t="s">
        <v>55</v>
      </c>
      <c r="D24" s="101"/>
      <c r="E24" s="17"/>
      <c r="F24" s="17"/>
      <c r="G24" s="17"/>
      <c r="H24" s="17"/>
      <c r="I24" s="17"/>
      <c r="J24" s="17"/>
      <c r="K24" s="17"/>
      <c r="L24" s="15"/>
      <c r="M24" s="15"/>
      <c r="N24" s="15"/>
      <c r="O24" s="15"/>
      <c r="P24" s="15"/>
    </row>
    <row r="25" spans="1:16" ht="48.75">
      <c r="A25" s="98"/>
      <c r="B25" s="101"/>
      <c r="C25" s="19" t="s">
        <v>56</v>
      </c>
      <c r="D25" s="101"/>
      <c r="E25" s="17"/>
      <c r="F25" s="17"/>
      <c r="G25" s="17"/>
      <c r="H25" s="17"/>
      <c r="I25" s="17"/>
      <c r="J25" s="17"/>
      <c r="K25" s="17"/>
      <c r="L25" s="27"/>
      <c r="M25" s="27"/>
      <c r="N25" s="27"/>
      <c r="O25" s="27"/>
      <c r="P25" s="27"/>
    </row>
    <row r="26" spans="1:16" ht="60.75">
      <c r="A26" s="98"/>
      <c r="B26" s="101"/>
      <c r="C26" s="19" t="s">
        <v>57</v>
      </c>
      <c r="D26" s="101"/>
      <c r="E26" s="17"/>
      <c r="F26" s="17"/>
      <c r="G26" s="17"/>
      <c r="H26" s="17"/>
      <c r="I26" s="17"/>
      <c r="J26" s="17"/>
      <c r="K26" s="17"/>
      <c r="L26" s="27"/>
      <c r="M26" s="27"/>
      <c r="N26" s="27"/>
      <c r="O26" s="27"/>
      <c r="P26" s="27"/>
    </row>
    <row r="27" spans="1:16" ht="48.75">
      <c r="A27" s="99"/>
      <c r="B27" s="102"/>
      <c r="C27" s="19" t="s">
        <v>58</v>
      </c>
      <c r="D27" s="102"/>
      <c r="E27" s="18"/>
      <c r="F27" s="18"/>
      <c r="G27" s="18"/>
      <c r="H27" s="18"/>
      <c r="I27" s="18"/>
      <c r="J27" s="18"/>
      <c r="K27" s="18"/>
      <c r="L27" s="27"/>
      <c r="M27" s="27"/>
      <c r="N27" s="27"/>
      <c r="O27" s="27"/>
      <c r="P27" s="27"/>
    </row>
    <row r="28" spans="1:16" ht="32.1" customHeight="1">
      <c r="A28" s="97">
        <v>5</v>
      </c>
      <c r="B28" s="100" t="s">
        <v>59</v>
      </c>
      <c r="C28" s="19" t="s">
        <v>60</v>
      </c>
      <c r="D28" s="100" t="s">
        <v>61</v>
      </c>
      <c r="E28" s="11"/>
      <c r="F28" s="11"/>
      <c r="G28" s="11"/>
      <c r="H28" s="11"/>
      <c r="I28" s="11"/>
      <c r="J28" s="11"/>
      <c r="K28" s="11"/>
      <c r="L28" s="27"/>
      <c r="M28" s="27"/>
      <c r="N28" s="27"/>
      <c r="O28" s="27"/>
      <c r="P28" s="27"/>
    </row>
    <row r="29" spans="1:16" ht="38.1" customHeight="1">
      <c r="A29" s="99"/>
      <c r="B29" s="102"/>
      <c r="C29" s="19" t="s">
        <v>62</v>
      </c>
      <c r="D29" s="102"/>
      <c r="E29" s="18"/>
      <c r="F29" s="18"/>
      <c r="G29" s="18"/>
      <c r="H29" s="18"/>
      <c r="I29" s="18"/>
      <c r="J29" s="18"/>
      <c r="K29" s="18"/>
      <c r="L29" s="27"/>
      <c r="M29" s="27"/>
      <c r="N29" s="27"/>
      <c r="O29" s="27"/>
      <c r="P29" s="27"/>
    </row>
  </sheetData>
  <mergeCells count="26">
    <mergeCell ref="A28:A29"/>
    <mergeCell ref="B28:B29"/>
    <mergeCell ref="D28:D29"/>
    <mergeCell ref="A16:A22"/>
    <mergeCell ref="B16:B22"/>
    <mergeCell ref="D16:D22"/>
    <mergeCell ref="A23:A27"/>
    <mergeCell ref="B23:B27"/>
    <mergeCell ref="D23:D27"/>
    <mergeCell ref="O3:P3"/>
    <mergeCell ref="A5:A9"/>
    <mergeCell ref="B5:B9"/>
    <mergeCell ref="D5:D9"/>
    <mergeCell ref="A10:A15"/>
    <mergeCell ref="B10:B15"/>
    <mergeCell ref="D10:D15"/>
    <mergeCell ref="C2:N2"/>
    <mergeCell ref="A3:A4"/>
    <mergeCell ref="B3:B4"/>
    <mergeCell ref="C3:C4"/>
    <mergeCell ref="D3:D4"/>
    <mergeCell ref="E3:E4"/>
    <mergeCell ref="F3:H3"/>
    <mergeCell ref="I3:K3"/>
    <mergeCell ref="L3:L4"/>
    <mergeCell ref="M3:N3"/>
  </mergeCells>
  <dataValidations count="7">
    <dataValidation allowBlank="1" showInputMessage="1" showErrorMessage="1" prompt="Describir las actividades que se van a desarrollar para el proyecto" sqref="F4 E3" xr:uid="{949547C8-634E-451B-8E57-EC6A21503810}"/>
    <dataValidation allowBlank="1" showInputMessage="1" showErrorMessage="1" prompt="Registrar el acumulado del año cuando  se mide por avances o acumulados trimestrales " sqref="O4" xr:uid="{EF02A26B-844E-461A-A691-8ECD13E848F3}"/>
    <dataValidation allowBlank="1" showInputMessage="1" showErrorMessage="1" prompt="Escribir nombre de entregable o meta numérica  si es un indicador" sqref="J4" xr:uid="{E6AC0DFF-641A-46EF-8770-627C7D9CF59B}"/>
    <dataValidation allowBlank="1" showInputMessage="1" showErrorMessage="1" prompt="Registrar el nombre del proceso que va  a responder por la ejecución " sqref="G4:H4" xr:uid="{832BDD4E-4D2B-43AB-B33C-345D313E3FFF}"/>
    <dataValidation allowBlank="1" showInputMessage="1" showErrorMessage="1" prompt="Cargo del servidor que  liderara la acción o el proyecto  ( Nivel central o nivel seccional segun corresponda el análisis)" sqref="M1" xr:uid="{8E2B5754-947D-4C1A-90CD-EF82F58E87AB}"/>
    <dataValidation allowBlank="1" showInputMessage="1" showErrorMessage="1" prompt="Escribir cargo" sqref="L3:L4 I3:I4" xr:uid="{FCFD9BC3-CE48-471D-B258-A7C4AC1A87F3}"/>
    <dataValidation allowBlank="1" showInputMessage="1" showErrorMessage="1" prompt="Fórmula matemática" sqref="K4" xr:uid="{412C26AB-8325-4A8E-A24D-3FC8F8289C82}"/>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CAVB_SIGCMA_SEG1TRI_PLAN_JURISDICCIONAL">
                <anchor moveWithCells="1" sizeWithCells="1">
                  <from>
                    <xdr:col>17</xdr:col>
                    <xdr:colOff>152400</xdr:colOff>
                    <xdr:row>1</xdr:row>
                    <xdr:rowOff>38100</xdr:rowOff>
                  </from>
                  <to>
                    <xdr:col>19</xdr:col>
                    <xdr:colOff>371475</xdr:colOff>
                    <xdr:row>1</xdr:row>
                    <xdr:rowOff>647700</xdr:rowOff>
                  </to>
                </anchor>
              </controlPr>
            </control>
          </mc:Choice>
        </mc:AlternateContent>
        <mc:AlternateContent xmlns:mc="http://schemas.openxmlformats.org/markup-compatibility/2006">
          <mc:Choice Requires="x14">
            <control shapeId="12290" r:id="rId5" name="Button 2">
              <controlPr defaultSize="0" print="0" autoFill="0" autoPict="0" macro="[0]!CAVB_SIGCMA_SEG2TRI_PLAN_JURISDICCIONAL">
                <anchor moveWithCells="1" sizeWithCells="1">
                  <from>
                    <xdr:col>19</xdr:col>
                    <xdr:colOff>447675</xdr:colOff>
                    <xdr:row>1</xdr:row>
                    <xdr:rowOff>66675</xdr:rowOff>
                  </from>
                  <to>
                    <xdr:col>21</xdr:col>
                    <xdr:colOff>638175</xdr:colOff>
                    <xdr:row>1</xdr:row>
                    <xdr:rowOff>676275</xdr:rowOff>
                  </to>
                </anchor>
              </controlPr>
            </control>
          </mc:Choice>
        </mc:AlternateContent>
        <mc:AlternateContent xmlns:mc="http://schemas.openxmlformats.org/markup-compatibility/2006">
          <mc:Choice Requires="x14">
            <control shapeId="12291" r:id="rId6" name="Button 3">
              <controlPr defaultSize="0" print="0" autoFill="0" autoPict="0" macro="[0]!CAVB_SIGCMA_SEG3TRI_PLAN_JURISDICCIONAL">
                <anchor moveWithCells="1" sizeWithCells="1">
                  <from>
                    <xdr:col>21</xdr:col>
                    <xdr:colOff>723900</xdr:colOff>
                    <xdr:row>1</xdr:row>
                    <xdr:rowOff>38100</xdr:rowOff>
                  </from>
                  <to>
                    <xdr:col>24</xdr:col>
                    <xdr:colOff>104775</xdr:colOff>
                    <xdr:row>1</xdr:row>
                    <xdr:rowOff>647700</xdr:rowOff>
                  </to>
                </anchor>
              </controlPr>
            </control>
          </mc:Choice>
        </mc:AlternateContent>
        <mc:AlternateContent xmlns:mc="http://schemas.openxmlformats.org/markup-compatibility/2006">
          <mc:Choice Requires="x14">
            <control shapeId="12292" r:id="rId7" name="Button 4">
              <controlPr defaultSize="0" print="0" autoFill="0" autoPict="0" macro="[0]!CAVB_SIGCMA_SEG4TRI_PLAN_JURISDICCIONAL">
                <anchor moveWithCells="1" sizeWithCells="1">
                  <from>
                    <xdr:col>24</xdr:col>
                    <xdr:colOff>180975</xdr:colOff>
                    <xdr:row>1</xdr:row>
                    <xdr:rowOff>28575</xdr:rowOff>
                  </from>
                  <to>
                    <xdr:col>26</xdr:col>
                    <xdr:colOff>381000</xdr:colOff>
                    <xdr:row>1</xdr:row>
                    <xdr:rowOff>638175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PLAN DE ACCION CONSOLIDACION</vt:lpstr>
      <vt:lpstr>Plan Acción WEB 2024</vt:lpstr>
      <vt:lpstr>Listas</vt:lpstr>
      <vt:lpstr>JURISDICCIONAL</vt:lpstr>
      <vt:lpstr>O_1</vt:lpstr>
      <vt:lpstr>O_2</vt:lpstr>
      <vt:lpstr>O_3</vt:lpstr>
      <vt:lpstr>O_4</vt:lpstr>
      <vt:lpstr>O_5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Espinosa</dc:creator>
  <cp:keywords/>
  <dc:description/>
  <cp:lastModifiedBy>ADRIANA MARCELA SANCHEZ OSPINA</cp:lastModifiedBy>
  <cp:revision/>
  <dcterms:created xsi:type="dcterms:W3CDTF">2023-01-20T19:05:24Z</dcterms:created>
  <dcterms:modified xsi:type="dcterms:W3CDTF">2024-04-27T14:26:19Z</dcterms:modified>
  <cp:category/>
  <cp:contentStatus/>
</cp:coreProperties>
</file>